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Golub\Documents\NetSpeakerphone\Received Files\Литовченко Юлия Александровна 3-11-53\"/>
    </mc:Choice>
  </mc:AlternateContent>
  <bookViews>
    <workbookView xWindow="0" yWindow="0" windowWidth="20490" windowHeight="7050" firstSheet="6" activeTab="7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62913"/>
  <pivotCaches>
    <pivotCache cacheId="0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D14" i="12" s="1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6" i="4"/>
  <c r="E6" i="4"/>
  <c r="N5" i="4"/>
  <c r="E5" i="4"/>
  <c r="A5" i="4"/>
  <c r="A6" i="4" s="1"/>
  <c r="N4" i="4"/>
  <c r="E4" i="4"/>
  <c r="L2" i="15" l="1"/>
  <c r="M3" i="15" l="1"/>
  <c r="N3" i="15"/>
  <c r="M4" i="15"/>
  <c r="N4" i="15"/>
  <c r="M5" i="15"/>
  <c r="N5" i="15"/>
  <c r="M6" i="15"/>
  <c r="N6" i="15"/>
  <c r="M7" i="15"/>
  <c r="N7" i="15"/>
  <c r="M8" i="15"/>
  <c r="N8" i="15"/>
  <c r="M9" i="15"/>
  <c r="N9" i="15"/>
  <c r="M10" i="15"/>
  <c r="N10" i="15"/>
  <c r="M11" i="15"/>
  <c r="N11" i="15"/>
  <c r="M12" i="15"/>
  <c r="N12" i="15"/>
  <c r="M13" i="15"/>
  <c r="N13" i="15"/>
  <c r="M14" i="15"/>
  <c r="N14" i="15"/>
  <c r="M15" i="15"/>
  <c r="N15" i="15"/>
  <c r="M16" i="15"/>
  <c r="N16" i="15"/>
  <c r="M17" i="15"/>
  <c r="N17" i="15"/>
  <c r="M18" i="15"/>
  <c r="N18" i="15"/>
  <c r="M19" i="15"/>
  <c r="N19" i="15"/>
  <c r="M20" i="15"/>
  <c r="N20" i="15"/>
  <c r="M21" i="15"/>
  <c r="N21" i="15"/>
  <c r="M22" i="15"/>
  <c r="N22" i="15"/>
  <c r="M23" i="15"/>
  <c r="N23" i="15"/>
  <c r="M24" i="15"/>
  <c r="N24" i="15"/>
  <c r="M25" i="15"/>
  <c r="N25" i="15"/>
  <c r="M26" i="15"/>
  <c r="N26" i="15"/>
  <c r="M27" i="15"/>
  <c r="N27" i="15"/>
  <c r="M28" i="15"/>
  <c r="N28" i="15"/>
  <c r="M29" i="15"/>
  <c r="N29" i="15"/>
  <c r="M30" i="15"/>
  <c r="N30" i="15"/>
  <c r="M31" i="15"/>
  <c r="N31" i="15"/>
  <c r="M32" i="15"/>
  <c r="N32" i="15"/>
  <c r="M33" i="15"/>
  <c r="N33" i="15"/>
  <c r="M34" i="15"/>
  <c r="N34" i="15"/>
  <c r="M35" i="15"/>
  <c r="N35" i="15"/>
  <c r="M36" i="15"/>
  <c r="N36" i="15"/>
  <c r="M37" i="15"/>
  <c r="N37" i="15"/>
  <c r="M38" i="15"/>
  <c r="N38" i="15"/>
  <c r="M39" i="15"/>
  <c r="N39" i="15"/>
  <c r="M40" i="15"/>
  <c r="N40" i="15"/>
  <c r="M41" i="15"/>
  <c r="N41" i="15"/>
  <c r="M42" i="15"/>
  <c r="N42" i="15"/>
  <c r="M43" i="15"/>
  <c r="N43" i="15"/>
  <c r="M44" i="15"/>
  <c r="N44" i="15"/>
  <c r="M45" i="15"/>
  <c r="N45" i="15"/>
  <c r="M46" i="15"/>
  <c r="N46" i="15"/>
  <c r="M47" i="15"/>
  <c r="N47" i="15"/>
  <c r="M48" i="15"/>
  <c r="N48" i="15"/>
  <c r="M49" i="15"/>
  <c r="N49" i="15"/>
  <c r="M50" i="15"/>
  <c r="N50" i="15"/>
  <c r="M51" i="15"/>
  <c r="N51" i="15"/>
  <c r="M52" i="15"/>
  <c r="N52" i="15"/>
  <c r="M53" i="15"/>
  <c r="N53" i="15"/>
  <c r="M54" i="15"/>
  <c r="N54" i="15"/>
  <c r="M55" i="15"/>
  <c r="N55" i="15"/>
  <c r="M56" i="15"/>
  <c r="N56" i="15"/>
  <c r="M57" i="15"/>
  <c r="N57" i="15"/>
  <c r="M58" i="15"/>
  <c r="N58" i="15"/>
  <c r="M59" i="15"/>
  <c r="N59" i="15"/>
  <c r="M60" i="15"/>
  <c r="N60" i="15"/>
  <c r="M61" i="15"/>
  <c r="N61" i="15"/>
  <c r="M62" i="15"/>
  <c r="N62" i="15"/>
  <c r="M63" i="15"/>
  <c r="N63" i="15"/>
  <c r="M64" i="15"/>
  <c r="N64" i="15"/>
  <c r="M65" i="15"/>
  <c r="N65" i="15"/>
  <c r="M66" i="15"/>
  <c r="N66" i="15"/>
  <c r="M67" i="15"/>
  <c r="N67" i="15"/>
  <c r="M68" i="15"/>
  <c r="N68" i="15"/>
  <c r="M69" i="15"/>
  <c r="N69" i="15"/>
  <c r="M70" i="15"/>
  <c r="N70" i="15"/>
  <c r="M71" i="15"/>
  <c r="N71" i="15"/>
  <c r="M72" i="15"/>
  <c r="N72" i="15"/>
  <c r="M73" i="15"/>
  <c r="N73" i="15"/>
  <c r="M74" i="15"/>
  <c r="N74" i="15"/>
  <c r="M75" i="15"/>
  <c r="N75" i="15"/>
  <c r="M76" i="15"/>
  <c r="N76" i="15"/>
  <c r="M77" i="15"/>
  <c r="N77" i="15"/>
  <c r="M78" i="15"/>
  <c r="N78" i="15"/>
  <c r="M79" i="15"/>
  <c r="N79" i="15"/>
  <c r="M80" i="15"/>
  <c r="N80" i="15"/>
  <c r="M81" i="15"/>
  <c r="N81" i="15"/>
  <c r="M82" i="15"/>
  <c r="N82" i="15"/>
  <c r="M83" i="15"/>
  <c r="N83" i="15"/>
  <c r="M84" i="15"/>
  <c r="N84" i="15"/>
  <c r="M85" i="15"/>
  <c r="N85" i="15"/>
  <c r="M86" i="15"/>
  <c r="N86" i="15"/>
  <c r="M87" i="15"/>
  <c r="N87" i="15"/>
  <c r="M88" i="15"/>
  <c r="N88" i="15"/>
  <c r="M89" i="15"/>
  <c r="N89" i="15"/>
  <c r="L89" i="15"/>
  <c r="L45" i="15"/>
  <c r="L88" i="15"/>
  <c r="L87" i="15"/>
  <c r="L44" i="15"/>
  <c r="L42" i="15"/>
  <c r="L43" i="15"/>
  <c r="L86" i="15"/>
  <c r="L85" i="15"/>
  <c r="L84" i="15"/>
  <c r="L41" i="15"/>
  <c r="L40" i="15"/>
  <c r="L83" i="15"/>
  <c r="L39" i="15"/>
  <c r="L81" i="15"/>
  <c r="L82" i="15"/>
  <c r="L38" i="15"/>
  <c r="L37" i="15"/>
  <c r="L80" i="15"/>
  <c r="L36" i="15"/>
  <c r="L78" i="15"/>
  <c r="L79" i="15"/>
  <c r="L35" i="15"/>
  <c r="L34" i="15"/>
  <c r="L77" i="15"/>
  <c r="L33" i="15"/>
  <c r="L75" i="15"/>
  <c r="L76" i="15"/>
  <c r="L32" i="15"/>
  <c r="L30" i="15"/>
  <c r="L74" i="15"/>
  <c r="L31" i="15"/>
  <c r="L72" i="15"/>
  <c r="L73" i="15"/>
  <c r="L29" i="15"/>
  <c r="L28" i="15"/>
  <c r="L71" i="15"/>
  <c r="L27" i="15"/>
  <c r="L69" i="15"/>
  <c r="L70" i="15"/>
  <c r="L26" i="15"/>
  <c r="L25" i="15"/>
  <c r="L68" i="15"/>
  <c r="L24" i="15"/>
  <c r="L66" i="15"/>
  <c r="L67" i="15"/>
  <c r="L23" i="15"/>
  <c r="L22" i="15"/>
  <c r="L65" i="15"/>
  <c r="L21" i="15"/>
  <c r="L64" i="15"/>
  <c r="L20" i="15"/>
  <c r="L63" i="15"/>
  <c r="L19" i="15"/>
  <c r="L62" i="15"/>
  <c r="L18" i="15"/>
  <c r="L61" i="15"/>
  <c r="L17" i="15"/>
  <c r="L60" i="15"/>
  <c r="L16" i="15"/>
  <c r="L59" i="15"/>
  <c r="L15" i="15"/>
  <c r="L57" i="15"/>
  <c r="L58" i="15"/>
  <c r="L14" i="15"/>
  <c r="L13" i="15"/>
  <c r="L56" i="15"/>
  <c r="L55" i="15"/>
  <c r="L11" i="15"/>
  <c r="L12" i="15"/>
  <c r="L54" i="15"/>
  <c r="L10" i="15"/>
  <c r="L53" i="15"/>
  <c r="L9" i="15"/>
  <c r="L52" i="15"/>
  <c r="L8" i="15"/>
  <c r="L51" i="15"/>
  <c r="L50" i="15"/>
  <c r="L7" i="15"/>
  <c r="L49" i="15"/>
  <c r="L6" i="15"/>
  <c r="L5" i="15"/>
  <c r="L48" i="15"/>
  <c r="L4" i="15"/>
  <c r="L47" i="15"/>
  <c r="L46" i="15"/>
  <c r="L3" i="15"/>
  <c r="M703" i="5"/>
  <c r="M207" i="5"/>
  <c r="M1207" i="5"/>
  <c r="M1594" i="5"/>
  <c r="M1209" i="5"/>
  <c r="M785" i="5"/>
  <c r="M677" i="5"/>
  <c r="M1571" i="5"/>
  <c r="M1595" i="5"/>
  <c r="M798" i="5"/>
  <c r="M6" i="5"/>
  <c r="M200" i="5"/>
  <c r="M1357" i="5"/>
  <c r="M1031" i="5"/>
  <c r="M1195" i="5"/>
  <c r="M1576" i="5"/>
  <c r="M1097" i="5"/>
  <c r="M1520" i="5"/>
  <c r="M640" i="5"/>
  <c r="M416" i="5"/>
  <c r="M701" i="5"/>
  <c r="M252" i="5"/>
  <c r="M1242" i="5"/>
  <c r="M132" i="5"/>
  <c r="M1658" i="5"/>
  <c r="M887" i="5"/>
  <c r="M861" i="5"/>
  <c r="G21" i="15"/>
  <c r="M713" i="5"/>
  <c r="M1607" i="5"/>
  <c r="M435" i="5"/>
  <c r="M1150" i="5"/>
  <c r="M303" i="5"/>
  <c r="M1044" i="5"/>
  <c r="M490" i="5"/>
  <c r="M1189" i="5"/>
  <c r="M1171" i="5"/>
  <c r="M1461" i="5"/>
  <c r="M353" i="5"/>
  <c r="M1324" i="5"/>
  <c r="M1203" i="5"/>
  <c r="M1621" i="5"/>
  <c r="M1015" i="5"/>
  <c r="M902" i="5"/>
  <c r="M613" i="5"/>
  <c r="M926" i="5"/>
  <c r="G8" i="15"/>
  <c r="M818" i="5"/>
  <c r="M852" i="5"/>
  <c r="M656" i="5"/>
  <c r="M1320" i="5"/>
  <c r="M1559" i="5"/>
  <c r="M1673" i="5"/>
  <c r="M313" i="5"/>
  <c r="M1330" i="5"/>
  <c r="M737" i="5"/>
  <c r="M635" i="5"/>
  <c r="M360" i="5"/>
  <c r="M655" i="5"/>
  <c r="M1409" i="5"/>
  <c r="G35" i="15"/>
  <c r="M1039" i="5"/>
  <c r="M830" i="5"/>
  <c r="M1021" i="5"/>
  <c r="M817" i="5"/>
  <c r="M447" i="5"/>
  <c r="M1306" i="5"/>
  <c r="M359" i="5"/>
  <c r="G56" i="15"/>
  <c r="M166" i="5"/>
  <c r="M1288" i="5"/>
  <c r="M872" i="5"/>
  <c r="M375" i="5"/>
  <c r="M485" i="5"/>
  <c r="K2" i="15"/>
  <c r="M370" i="5"/>
  <c r="M621" i="5"/>
  <c r="M754" i="5"/>
  <c r="M1347" i="5"/>
  <c r="M1501" i="5"/>
  <c r="M1053" i="5"/>
  <c r="M1473" i="5"/>
  <c r="M728" i="5"/>
  <c r="M999" i="5"/>
  <c r="M575" i="5"/>
  <c r="M393" i="5"/>
  <c r="M194" i="5"/>
  <c r="M873" i="5"/>
  <c r="M998" i="5"/>
  <c r="M1395" i="5"/>
  <c r="M932" i="5"/>
  <c r="G42" i="15"/>
  <c r="M250" i="5"/>
  <c r="M749" i="5"/>
  <c r="M1312" i="5"/>
  <c r="M1613" i="5"/>
  <c r="M516" i="5"/>
  <c r="M929" i="5"/>
  <c r="M1542" i="5"/>
  <c r="M946" i="5"/>
  <c r="M619" i="5"/>
  <c r="M900" i="5"/>
  <c r="M1255" i="5"/>
  <c r="M1316" i="5"/>
  <c r="M952" i="5"/>
  <c r="M1108" i="5"/>
  <c r="G51" i="15"/>
  <c r="M182" i="5"/>
  <c r="M461" i="5"/>
  <c r="M844" i="5"/>
  <c r="G65" i="15"/>
  <c r="M1196" i="5"/>
  <c r="M1104" i="5"/>
  <c r="M27" i="5"/>
  <c r="M1566" i="5"/>
  <c r="G86" i="15"/>
  <c r="M1147" i="5"/>
  <c r="M922" i="5"/>
  <c r="M31" i="5"/>
  <c r="M1036" i="5"/>
  <c r="M232" i="5"/>
  <c r="M1525" i="5"/>
  <c r="M542" i="5"/>
  <c r="M1048" i="5"/>
  <c r="M233" i="5"/>
  <c r="M296" i="5"/>
  <c r="M492" i="5"/>
  <c r="G15" i="15"/>
  <c r="M786" i="5"/>
  <c r="M426" i="5"/>
  <c r="M1405" i="5"/>
  <c r="M1268" i="5"/>
  <c r="M529" i="5"/>
  <c r="M1035" i="5"/>
  <c r="M283" i="5"/>
  <c r="M163" i="5"/>
  <c r="M86" i="5"/>
  <c r="M275" i="5"/>
  <c r="M733" i="5"/>
  <c r="G37" i="15"/>
  <c r="M1563" i="5"/>
  <c r="M1176" i="5"/>
  <c r="M63" i="5"/>
  <c r="M622" i="5"/>
  <c r="M53" i="5"/>
  <c r="M1601" i="5"/>
  <c r="M672" i="5"/>
  <c r="M471" i="5"/>
  <c r="M432" i="5"/>
  <c r="M1546" i="5"/>
  <c r="M1137" i="5"/>
  <c r="M1670" i="5"/>
  <c r="M60" i="5"/>
  <c r="G31" i="15"/>
  <c r="M1250" i="5"/>
  <c r="M197" i="5"/>
  <c r="M748" i="5"/>
  <c r="M1245" i="5"/>
  <c r="M1062" i="5"/>
  <c r="M1081" i="5"/>
  <c r="M1434" i="5"/>
  <c r="M189" i="5"/>
  <c r="M793" i="5"/>
  <c r="M891" i="5"/>
  <c r="M1534" i="5"/>
  <c r="M850" i="5"/>
  <c r="M348" i="5"/>
  <c r="M637" i="5"/>
  <c r="M943" i="5"/>
  <c r="M1014" i="5"/>
  <c r="G22" i="15"/>
  <c r="M1094" i="5"/>
  <c r="M1471" i="5"/>
  <c r="M1114" i="5"/>
  <c r="M243" i="5"/>
  <c r="M589" i="5"/>
  <c r="M70" i="5"/>
  <c r="M572" i="5"/>
  <c r="M1425" i="5"/>
  <c r="M814" i="5"/>
  <c r="M1101" i="5"/>
  <c r="M1071" i="5"/>
  <c r="M508" i="5"/>
  <c r="M892" i="5"/>
  <c r="M1299" i="5"/>
  <c r="M1281" i="5"/>
  <c r="M265" i="5"/>
  <c r="M1144" i="5"/>
  <c r="M382" i="5"/>
  <c r="M304" i="5"/>
  <c r="M74" i="5"/>
  <c r="M1381" i="5"/>
  <c r="M1116" i="5"/>
  <c r="M881" i="5"/>
  <c r="M611" i="5"/>
  <c r="M1273" i="5"/>
  <c r="M1396" i="5"/>
  <c r="M1308" i="5"/>
  <c r="M1275" i="5"/>
  <c r="M1610" i="5"/>
  <c r="M899" i="5"/>
  <c r="M1037" i="5"/>
  <c r="M576" i="5"/>
  <c r="M1068" i="5"/>
  <c r="M1185" i="5"/>
  <c r="M259" i="5"/>
  <c r="M349" i="5"/>
  <c r="M456" i="5"/>
  <c r="M139" i="5"/>
  <c r="M1180" i="5"/>
  <c r="M32" i="5"/>
  <c r="M11" i="5"/>
  <c r="G83" i="15"/>
  <c r="M1243" i="5"/>
  <c r="M1319" i="5"/>
  <c r="M255" i="5"/>
  <c r="M410" i="5"/>
  <c r="M1201" i="5"/>
  <c r="M699" i="5"/>
  <c r="M219" i="5"/>
  <c r="M841" i="5"/>
  <c r="M328" i="5"/>
  <c r="M1187" i="5"/>
  <c r="G25" i="15"/>
  <c r="M609" i="5"/>
  <c r="M562" i="5"/>
  <c r="M1404" i="5"/>
  <c r="M1442" i="5"/>
  <c r="M1484" i="5"/>
  <c r="M369" i="5"/>
  <c r="M846" i="5"/>
  <c r="M1041" i="5"/>
  <c r="M1487" i="5"/>
  <c r="G64" i="15"/>
  <c r="M1369" i="5"/>
  <c r="M1500" i="5"/>
  <c r="M982" i="5"/>
  <c r="M1494" i="5"/>
  <c r="M924" i="5"/>
  <c r="M654" i="5"/>
  <c r="M634" i="5"/>
  <c r="M68" i="5"/>
  <c r="M989" i="5"/>
  <c r="M682" i="5"/>
  <c r="M1301" i="5"/>
  <c r="M653" i="5"/>
  <c r="M668" i="5"/>
  <c r="M164" i="5"/>
  <c r="M833" i="5"/>
  <c r="M741" i="5"/>
  <c r="M1444" i="5"/>
  <c r="M734" i="5"/>
  <c r="M690" i="5"/>
  <c r="M625" i="5"/>
  <c r="M1476" i="5"/>
  <c r="G36" i="15"/>
  <c r="M965" i="5"/>
  <c r="M739" i="5"/>
  <c r="M1426" i="5"/>
  <c r="M72" i="5"/>
  <c r="M970" i="5"/>
  <c r="M1080" i="5"/>
  <c r="M135" i="5"/>
  <c r="M1668" i="5"/>
  <c r="M1065" i="5"/>
  <c r="M712" i="5"/>
  <c r="M632" i="5"/>
  <c r="M868" i="5"/>
  <c r="M676" i="5"/>
  <c r="M331" i="5"/>
  <c r="M30" i="5"/>
  <c r="M800" i="5"/>
  <c r="M1486" i="5"/>
  <c r="M1432" i="5"/>
  <c r="M1198" i="5"/>
  <c r="M127" i="5"/>
  <c r="M158" i="5"/>
  <c r="M10" i="5"/>
  <c r="M1513" i="5"/>
  <c r="M230" i="5"/>
  <c r="M1522" i="5"/>
  <c r="M1671" i="5"/>
  <c r="M845" i="5"/>
  <c r="M52" i="5"/>
  <c r="M137" i="5"/>
  <c r="M1387" i="5"/>
  <c r="M702" i="5"/>
  <c r="M185" i="5"/>
  <c r="M947" i="5"/>
  <c r="M192" i="5"/>
  <c r="G68" i="15"/>
  <c r="G33" i="15"/>
  <c r="M1027" i="5"/>
  <c r="M245" i="5"/>
  <c r="M1086" i="5"/>
  <c r="M99" i="5"/>
  <c r="M191" i="5"/>
  <c r="M791" i="5"/>
  <c r="M1605" i="5"/>
  <c r="M910" i="5"/>
  <c r="M1379" i="5"/>
  <c r="M580" i="5"/>
  <c r="M985" i="5"/>
  <c r="M987" i="5"/>
  <c r="M956" i="5"/>
  <c r="M904" i="5"/>
  <c r="M301" i="5"/>
  <c r="M1028" i="5"/>
  <c r="M1121" i="5"/>
  <c r="M1504" i="5"/>
  <c r="M1480" i="5"/>
  <c r="M901" i="5"/>
  <c r="M1614" i="5"/>
  <c r="M403" i="5"/>
  <c r="M1345" i="5"/>
  <c r="M895" i="5"/>
  <c r="G41" i="15"/>
  <c r="M517" i="5"/>
  <c r="M5" i="5"/>
  <c r="M689" i="5"/>
  <c r="M463" i="5"/>
  <c r="M149" i="5"/>
  <c r="M605" i="5"/>
  <c r="M790" i="5"/>
  <c r="M1597" i="5"/>
  <c r="M1558" i="5"/>
  <c r="M1557" i="5"/>
  <c r="G88" i="15"/>
  <c r="M564" i="5"/>
  <c r="M761" i="5"/>
  <c r="M746" i="5"/>
  <c r="M819" i="5"/>
  <c r="M1514" i="5"/>
  <c r="M1420" i="5"/>
  <c r="M1067" i="5"/>
  <c r="M1615" i="5"/>
  <c r="M925" i="5"/>
  <c r="M1523" i="5"/>
  <c r="M1109" i="5"/>
  <c r="M729" i="5"/>
  <c r="M231" i="5"/>
  <c r="M951" i="5"/>
  <c r="M1252" i="5"/>
  <c r="M1244" i="5"/>
  <c r="M1397" i="5"/>
  <c r="M1155" i="5"/>
  <c r="G43" i="15"/>
  <c r="M1241" i="5"/>
  <c r="M1231" i="5"/>
  <c r="M307" i="5"/>
  <c r="M1428" i="5"/>
  <c r="M641" i="5"/>
  <c r="M778" i="5"/>
  <c r="M481" i="5"/>
  <c r="M721" i="5"/>
  <c r="M751" i="5"/>
  <c r="M774" i="5"/>
  <c r="M391" i="5"/>
  <c r="M1194" i="5"/>
  <c r="M1577" i="5"/>
  <c r="M853" i="5"/>
  <c r="M961" i="5"/>
  <c r="M43" i="5"/>
  <c r="M1635" i="5"/>
  <c r="G84" i="15"/>
  <c r="M1519" i="5"/>
  <c r="M1505" i="5"/>
  <c r="M1533" i="5"/>
  <c r="G82" i="15"/>
  <c r="M533" i="5"/>
  <c r="M1227" i="5"/>
  <c r="M1596" i="5"/>
  <c r="M414" i="5"/>
  <c r="M1234" i="5"/>
  <c r="M1258" i="5"/>
  <c r="M780" i="5"/>
  <c r="M1098" i="5"/>
  <c r="M20" i="5"/>
  <c r="M306" i="5"/>
  <c r="M1038" i="5"/>
  <c r="M83" i="5"/>
  <c r="M555" i="5"/>
  <c r="M1026" i="5"/>
  <c r="M498" i="5"/>
  <c r="M743" i="5"/>
  <c r="M905" i="5"/>
  <c r="M1570" i="5"/>
  <c r="M686" i="5"/>
  <c r="M1122" i="5"/>
  <c r="M396" i="5"/>
  <c r="M684" i="5"/>
  <c r="G12" i="15"/>
  <c r="M1467" i="5"/>
  <c r="M579" i="5"/>
  <c r="M210" i="5"/>
  <c r="G54" i="15"/>
  <c r="M1451" i="5"/>
  <c r="M358" i="5"/>
  <c r="M1117" i="5"/>
  <c r="M1560" i="5"/>
  <c r="G19" i="15"/>
  <c r="M1362" i="5"/>
  <c r="M78" i="5"/>
  <c r="M1030" i="5"/>
  <c r="M452" i="5"/>
  <c r="M863" i="5"/>
  <c r="M848" i="5"/>
  <c r="M794" i="5"/>
  <c r="M762" i="5"/>
  <c r="M698" i="5"/>
  <c r="M1401" i="5"/>
  <c r="M595" i="5"/>
  <c r="G34" i="15"/>
  <c r="M276" i="5"/>
  <c r="M759" i="5"/>
  <c r="M115" i="5"/>
  <c r="M967" i="5"/>
  <c r="M1638" i="5"/>
  <c r="M847" i="5"/>
  <c r="M1193" i="5"/>
  <c r="M1246" i="5"/>
  <c r="M1327" i="5"/>
  <c r="M312" i="5"/>
  <c r="M1389" i="5"/>
  <c r="M993" i="5"/>
  <c r="M1140" i="5"/>
  <c r="M1477" i="5"/>
  <c r="M719" i="5"/>
  <c r="M884" i="5"/>
  <c r="M1498" i="5"/>
  <c r="M1554" i="5"/>
  <c r="M491" i="5"/>
  <c r="M1370" i="5"/>
  <c r="M1371" i="5"/>
  <c r="M849" i="5"/>
  <c r="M1310" i="5"/>
  <c r="M202" i="5"/>
  <c r="M1092" i="5"/>
  <c r="M47" i="5"/>
  <c r="M992" i="5"/>
  <c r="M116" i="5"/>
  <c r="M715" i="5"/>
  <c r="M934" i="5"/>
  <c r="M615" i="5"/>
  <c r="M725" i="5"/>
  <c r="M824" i="5"/>
  <c r="G29" i="15"/>
  <c r="M1356" i="5"/>
  <c r="M880" i="5"/>
  <c r="M945" i="5"/>
  <c r="M1083" i="5"/>
  <c r="M386" i="5"/>
  <c r="M9" i="5"/>
  <c r="M1199" i="5"/>
  <c r="M591" i="5"/>
  <c r="M147" i="5"/>
  <c r="G58" i="15"/>
  <c r="M570" i="5"/>
  <c r="M1456" i="5"/>
  <c r="M249" i="5"/>
  <c r="M363" i="5"/>
  <c r="M1251" i="5"/>
  <c r="M448" i="5"/>
  <c r="M540" i="5"/>
  <c r="M1421" i="5"/>
  <c r="M1124" i="5"/>
  <c r="M59" i="5"/>
  <c r="M1141" i="5"/>
  <c r="G23" i="15"/>
  <c r="M1440" i="5"/>
  <c r="M256" i="5"/>
  <c r="M286" i="5"/>
  <c r="M332" i="5"/>
  <c r="M357" i="5"/>
  <c r="M767" i="5"/>
  <c r="M254" i="5"/>
  <c r="M497" i="5"/>
  <c r="G62" i="15"/>
  <c r="M352" i="5"/>
  <c r="M938" i="5"/>
  <c r="M1646" i="5"/>
  <c r="G55" i="15"/>
  <c r="M1131" i="5"/>
  <c r="M806" i="5"/>
  <c r="M1478" i="5"/>
  <c r="M1146" i="5"/>
  <c r="M140" i="5"/>
  <c r="M505" i="5"/>
  <c r="M1603" i="5"/>
  <c r="M453" i="5"/>
  <c r="M810" i="5"/>
  <c r="M1364" i="5"/>
  <c r="M383" i="5"/>
  <c r="M974" i="5"/>
  <c r="M550" i="5"/>
  <c r="M840" i="5"/>
  <c r="M1142" i="5"/>
  <c r="M1373" i="5"/>
  <c r="M241" i="5"/>
  <c r="M596" i="5"/>
  <c r="G39" i="15"/>
  <c r="M1229" i="5"/>
  <c r="M237" i="5"/>
  <c r="M755" i="5"/>
  <c r="M1106" i="5"/>
  <c r="M1433" i="5"/>
  <c r="G46" i="15"/>
  <c r="M1006" i="5"/>
  <c r="M1225" i="5"/>
  <c r="M1429" i="5"/>
  <c r="M242" i="5"/>
  <c r="G72" i="15"/>
  <c r="M1338" i="5"/>
  <c r="G47" i="15"/>
  <c r="M216" i="5"/>
  <c r="M1630" i="5"/>
  <c r="M941" i="5"/>
  <c r="M1550" i="5"/>
  <c r="M1293" i="5"/>
  <c r="M593" i="5"/>
  <c r="M1326" i="5"/>
  <c r="M768" i="5"/>
  <c r="M546" i="5"/>
  <c r="M816" i="5"/>
  <c r="M879" i="5"/>
  <c r="M282" i="5"/>
  <c r="M1527" i="5"/>
  <c r="M1644" i="5"/>
  <c r="M1337" i="5"/>
  <c r="M93" i="5"/>
  <c r="M1418" i="5"/>
  <c r="M628" i="5"/>
  <c r="M294" i="5"/>
  <c r="M1582" i="5"/>
  <c r="M337" i="5"/>
  <c r="M1012" i="5"/>
  <c r="M1082" i="5"/>
  <c r="M1354" i="5"/>
  <c r="M305" i="5"/>
  <c r="G48" i="15"/>
  <c r="M130" i="5"/>
  <c r="M421" i="5"/>
  <c r="M323" i="5"/>
  <c r="M1159" i="5"/>
  <c r="M939" i="5"/>
  <c r="M1240" i="5"/>
  <c r="M225" i="5"/>
  <c r="M236" i="5"/>
  <c r="M1335" i="5"/>
  <c r="M944" i="5"/>
  <c r="G18" i="15"/>
  <c r="M253" i="5"/>
  <c r="M1165" i="5"/>
  <c r="M1375" i="5"/>
  <c r="M801" i="5"/>
  <c r="M1130" i="5"/>
  <c r="M651" i="5"/>
  <c r="M782" i="5"/>
  <c r="M502" i="5"/>
  <c r="M1217" i="5"/>
  <c r="M270" i="5"/>
  <c r="M606" i="5"/>
  <c r="M404" i="5"/>
  <c r="M35" i="5"/>
  <c r="M855" i="5"/>
  <c r="M18" i="5"/>
  <c r="M1628" i="5"/>
  <c r="M1393" i="5"/>
  <c r="M1307" i="5"/>
  <c r="M1492" i="5"/>
  <c r="M495" i="5"/>
  <c r="M1351" i="5"/>
  <c r="G52" i="15"/>
  <c r="M930" i="5"/>
  <c r="M610" i="5"/>
  <c r="M727" i="5"/>
  <c r="M913" i="5"/>
  <c r="M890" i="5"/>
  <c r="M966" i="5"/>
  <c r="M886" i="5"/>
  <c r="M222" i="5"/>
  <c r="M557" i="5"/>
  <c r="M1295" i="5"/>
  <c r="M928" i="5"/>
  <c r="M812" i="5"/>
  <c r="M251" i="5"/>
  <c r="M1652" i="5"/>
  <c r="M1329" i="5"/>
  <c r="M1113" i="5"/>
  <c r="M257" i="5"/>
  <c r="M180" i="5"/>
  <c r="M994" i="5"/>
  <c r="M980" i="5"/>
  <c r="M124" i="5"/>
  <c r="M1107" i="5"/>
  <c r="M97" i="5"/>
  <c r="M1355" i="5"/>
  <c r="M168" i="5"/>
  <c r="G70" i="15"/>
  <c r="M1457" i="5"/>
  <c r="M1192" i="5"/>
  <c r="M803" i="5"/>
  <c r="M549" i="5"/>
  <c r="M954" i="5"/>
  <c r="M519" i="5"/>
  <c r="M203" i="5"/>
  <c r="M957" i="5"/>
  <c r="M652" i="5"/>
  <c r="M1489" i="5"/>
  <c r="M1016" i="5"/>
  <c r="M1033" i="5"/>
  <c r="M1215" i="5"/>
  <c r="M278" i="5"/>
  <c r="G30" i="15"/>
  <c r="M1359" i="5"/>
  <c r="M1133" i="5"/>
  <c r="M871" i="5"/>
  <c r="M494" i="5"/>
  <c r="M1643" i="5"/>
  <c r="M578" i="5"/>
  <c r="M1430" i="5"/>
  <c r="M184" i="5"/>
  <c r="M365" i="5"/>
  <c r="M1587" i="5"/>
  <c r="M1585" i="5"/>
  <c r="M1161" i="5"/>
  <c r="M1303" i="5"/>
  <c r="M1488" i="5"/>
  <c r="M91" i="5"/>
  <c r="M601" i="5"/>
  <c r="M473" i="5"/>
  <c r="M1186" i="5"/>
  <c r="M1214" i="5"/>
  <c r="M512" i="5"/>
  <c r="M1302" i="5"/>
  <c r="M1263" i="5"/>
  <c r="M347" i="5"/>
  <c r="M837" i="5"/>
  <c r="M1548" i="5"/>
  <c r="M975" i="5"/>
  <c r="M645" i="5"/>
  <c r="M88" i="5"/>
  <c r="M1088" i="5"/>
  <c r="M1023" i="5"/>
  <c r="M1279" i="5"/>
  <c r="M1445" i="5"/>
  <c r="M362" i="5"/>
  <c r="M1650" i="5"/>
  <c r="G2" i="15"/>
  <c r="M373" i="5"/>
  <c r="M450" i="5"/>
  <c r="M1539" i="5"/>
  <c r="M126" i="5"/>
  <c r="M1568" i="5"/>
  <c r="M267" i="5"/>
  <c r="M795" i="5"/>
  <c r="M821" i="5"/>
  <c r="M745" i="5"/>
  <c r="M1309" i="5"/>
  <c r="M380" i="5"/>
  <c r="M1623" i="5"/>
  <c r="M714" i="5"/>
  <c r="M248" i="5"/>
  <c r="M212" i="5"/>
  <c r="M1204" i="5"/>
  <c r="M1361" i="5"/>
  <c r="M392" i="5"/>
  <c r="M1285" i="5"/>
  <c r="M117" i="5"/>
  <c r="M720" i="5"/>
  <c r="M688" i="5"/>
  <c r="M476" i="5"/>
  <c r="M420" i="5"/>
  <c r="M46" i="5"/>
  <c r="M1535" i="5"/>
  <c r="M757" i="5"/>
  <c r="G81" i="15"/>
  <c r="M143" i="5"/>
  <c r="M1061" i="5"/>
  <c r="M269" i="5"/>
  <c r="M623" i="5"/>
  <c r="M65" i="5"/>
  <c r="M319" i="5"/>
  <c r="M415" i="5"/>
  <c r="M1497" i="5"/>
  <c r="M470" i="5"/>
  <c r="M322" i="5"/>
  <c r="M639" i="5"/>
  <c r="M1328" i="5"/>
  <c r="M1057" i="5"/>
  <c r="M144" i="5"/>
  <c r="G60" i="15"/>
  <c r="M446" i="5"/>
  <c r="M896" i="5"/>
  <c r="M1266" i="5"/>
  <c r="M865" i="5"/>
  <c r="M214" i="5"/>
  <c r="M586" i="5"/>
  <c r="M1020" i="5"/>
  <c r="M1584" i="5"/>
  <c r="M630" i="5"/>
  <c r="M1000" i="5"/>
  <c r="M1378" i="5"/>
  <c r="M525" i="5"/>
  <c r="M36" i="5"/>
  <c r="M171" i="5"/>
  <c r="M553" i="5"/>
  <c r="M1479" i="5"/>
  <c r="M614" i="5"/>
  <c r="M40" i="5"/>
  <c r="M1294" i="5"/>
  <c r="M482" i="5"/>
  <c r="M1573" i="5"/>
  <c r="M991" i="5"/>
  <c r="M399" i="5"/>
  <c r="M968" i="5"/>
  <c r="M694" i="5"/>
  <c r="M489" i="5"/>
  <c r="M220" i="5"/>
  <c r="M1333" i="5"/>
  <c r="M914" i="5"/>
  <c r="M1264" i="5"/>
  <c r="M1380" i="5"/>
  <c r="M14" i="5"/>
  <c r="M1481" i="5"/>
  <c r="M834" i="5"/>
  <c r="G50" i="15"/>
  <c r="M923" i="5"/>
  <c r="M735" i="5"/>
  <c r="M1191" i="5"/>
  <c r="M1237" i="5"/>
  <c r="M1046" i="5"/>
  <c r="M582" i="5"/>
  <c r="M1135" i="5"/>
  <c r="M1060" i="5"/>
  <c r="M1284" i="5"/>
  <c r="M355" i="5"/>
  <c r="M534" i="5"/>
  <c r="M1449" i="5"/>
  <c r="M295" i="5"/>
  <c r="M422" i="5"/>
  <c r="M658" i="5"/>
  <c r="M789" i="5"/>
  <c r="M1543" i="5"/>
  <c r="M1503" i="5"/>
  <c r="M366" i="5"/>
  <c r="M1004" i="5"/>
  <c r="M908" i="5"/>
  <c r="M1119" i="5"/>
  <c r="M1322" i="5"/>
  <c r="M1580" i="5"/>
  <c r="M1270" i="5"/>
  <c r="M1470" i="5"/>
  <c r="G75" i="15"/>
  <c r="M1604" i="5"/>
  <c r="M343" i="5"/>
  <c r="M1074" i="5"/>
  <c r="M1222" i="5"/>
  <c r="M1145" i="5"/>
  <c r="M466" i="5"/>
  <c r="M1162" i="5"/>
  <c r="M38" i="5"/>
  <c r="M851" i="5"/>
  <c r="M376" i="5"/>
  <c r="M123" i="5"/>
  <c r="M90" i="5"/>
  <c r="M417" i="5"/>
  <c r="M1509" i="5"/>
  <c r="M878" i="5"/>
  <c r="M310" i="5"/>
  <c r="M13" i="5"/>
  <c r="M1549" i="5"/>
  <c r="M544" i="5"/>
  <c r="M1317" i="5"/>
  <c r="M1655" i="5"/>
  <c r="M915" i="5"/>
  <c r="M616" i="5"/>
  <c r="M1223" i="5"/>
  <c r="M1002" i="5"/>
  <c r="M1211" i="5"/>
  <c r="M1463" i="5"/>
  <c r="M554" i="5"/>
  <c r="M17" i="5"/>
  <c r="M1110" i="5"/>
  <c r="M1656" i="5"/>
  <c r="M1408" i="5"/>
  <c r="M1143" i="5"/>
  <c r="M1297" i="5"/>
  <c r="M680" i="5"/>
  <c r="M100" i="5"/>
  <c r="M1112" i="5"/>
  <c r="M559" i="5"/>
  <c r="M1342" i="5"/>
  <c r="M187" i="5"/>
  <c r="M291" i="5"/>
  <c r="M195" i="5"/>
  <c r="M815" i="5"/>
  <c r="M292" i="5"/>
  <c r="M405" i="5"/>
  <c r="M1411" i="5"/>
  <c r="M797" i="5"/>
  <c r="M19" i="5"/>
  <c r="M1360" i="5"/>
  <c r="M882" i="5"/>
  <c r="M418" i="5"/>
  <c r="M111" i="5"/>
  <c r="G14" i="15"/>
  <c r="G89" i="15"/>
  <c r="M648" i="5"/>
  <c r="M1139" i="5"/>
  <c r="M226" i="5"/>
  <c r="M1372" i="5"/>
  <c r="M1056" i="5"/>
  <c r="G87" i="15"/>
  <c r="M390" i="5"/>
  <c r="M1464" i="5"/>
  <c r="M1641" i="5"/>
  <c r="M585" i="5"/>
  <c r="M764" i="5"/>
  <c r="M21" i="5"/>
  <c r="M531" i="5"/>
  <c r="M738" i="5"/>
  <c r="M731" i="5"/>
  <c r="M804" i="5"/>
  <c r="M893" i="5"/>
  <c r="M1508" i="5"/>
  <c r="M1206" i="5"/>
  <c r="M218" i="5"/>
  <c r="G26" i="15"/>
  <c r="M568" i="5"/>
  <c r="M273" i="5"/>
  <c r="M1376" i="5"/>
  <c r="M888" i="5"/>
  <c r="M1011" i="5"/>
  <c r="M1005" i="5"/>
  <c r="M330" i="5"/>
  <c r="M118" i="5"/>
  <c r="M1343" i="5"/>
  <c r="M325" i="5"/>
  <c r="M618" i="5"/>
  <c r="M1348" i="5"/>
  <c r="M1391" i="5"/>
  <c r="M193" i="5"/>
  <c r="M42" i="5"/>
  <c r="M524" i="5"/>
  <c r="M1218" i="5"/>
  <c r="G74" i="15"/>
  <c r="M959" i="5"/>
  <c r="G73" i="15"/>
  <c r="M854" i="5"/>
  <c r="M55" i="5"/>
  <c r="M753" i="5"/>
  <c r="M551" i="5"/>
  <c r="M1213" i="5"/>
  <c r="M1272" i="5"/>
  <c r="M1669" i="5"/>
  <c r="M1353" i="5"/>
  <c r="M1400" i="5"/>
  <c r="M221" i="5"/>
  <c r="M297" i="5"/>
  <c r="M707" i="5"/>
  <c r="M406" i="5"/>
  <c r="M341" i="5"/>
  <c r="M367" i="5"/>
  <c r="M942" i="5"/>
  <c r="M587" i="5"/>
  <c r="M81" i="5"/>
  <c r="M1475" i="5"/>
  <c r="M1073" i="5"/>
  <c r="M1617" i="5"/>
  <c r="M867" i="5"/>
  <c r="M181" i="5"/>
  <c r="M744" i="5"/>
  <c r="M1499" i="5"/>
  <c r="M773" i="5"/>
  <c r="M1304" i="5"/>
  <c r="M50" i="5"/>
  <c r="M1111" i="5"/>
  <c r="M1181" i="5"/>
  <c r="M530" i="5"/>
  <c r="M783" i="5"/>
  <c r="M211" i="5"/>
  <c r="M54" i="5"/>
  <c r="M1424" i="5"/>
  <c r="M94" i="5"/>
  <c r="M1259" i="5"/>
  <c r="M41" i="5"/>
  <c r="M401" i="5"/>
  <c r="M1526" i="5"/>
  <c r="M1134" i="5"/>
  <c r="M24" i="5"/>
  <c r="M1085" i="5"/>
  <c r="M1394" i="5"/>
  <c r="M1224" i="5"/>
  <c r="M1431" i="5"/>
  <c r="M285" i="5"/>
  <c r="M1657" i="5"/>
  <c r="M209" i="5"/>
  <c r="M1261" i="5"/>
  <c r="M379" i="5"/>
  <c r="M73" i="5"/>
  <c r="M75" i="5"/>
  <c r="M1047" i="5"/>
  <c r="M521" i="5"/>
  <c r="M838" i="5"/>
  <c r="M990" i="5"/>
  <c r="M1538" i="5"/>
  <c r="M811" i="5"/>
  <c r="M480" i="5"/>
  <c r="M1202" i="5"/>
  <c r="M687" i="5"/>
  <c r="M108" i="5"/>
  <c r="M398" i="5"/>
  <c r="M933" i="5"/>
  <c r="M478" i="5"/>
  <c r="M1555" i="5"/>
  <c r="M558" i="5"/>
  <c r="M953" i="5"/>
  <c r="M666" i="5"/>
  <c r="M1619" i="5"/>
  <c r="M1622" i="5"/>
  <c r="M1531" i="5"/>
  <c r="M1173" i="5"/>
  <c r="M1332" i="5"/>
  <c r="M377" i="5"/>
  <c r="M486" i="5"/>
  <c r="M58" i="5"/>
  <c r="M766" i="5"/>
  <c r="M1315" i="5"/>
  <c r="M484" i="5"/>
  <c r="M1043" i="5"/>
  <c r="M238" i="5"/>
  <c r="M333" i="5"/>
  <c r="M1010" i="5"/>
  <c r="M1228" i="5"/>
  <c r="M1346" i="5"/>
  <c r="M695" i="5"/>
  <c r="M66" i="5"/>
  <c r="M1390" i="5"/>
  <c r="G53" i="15"/>
  <c r="M921" i="5"/>
  <c r="M342" i="5"/>
  <c r="M279" i="5"/>
  <c r="M1529" i="5"/>
  <c r="M1567" i="5"/>
  <c r="M697" i="5"/>
  <c r="M429" i="5"/>
  <c r="M129" i="5"/>
  <c r="M1416" i="5"/>
  <c r="M839" i="5"/>
  <c r="M1436" i="5"/>
  <c r="M1452" i="5"/>
  <c r="M937" i="5"/>
  <c r="M809" i="5"/>
  <c r="M662" i="5"/>
  <c r="G45" i="15"/>
  <c r="M835" i="5"/>
  <c r="M175" i="5"/>
  <c r="M1637" i="5"/>
  <c r="M894" i="5"/>
  <c r="M827" i="5"/>
  <c r="M170" i="5"/>
  <c r="M1553" i="5"/>
  <c r="M978" i="5"/>
  <c r="M1105" i="5"/>
  <c r="M775" i="5"/>
  <c r="M1344" i="5"/>
  <c r="M1182" i="5"/>
  <c r="M1589" i="5"/>
  <c r="M335" i="5"/>
  <c r="M1078" i="5"/>
  <c r="M1076" i="5"/>
  <c r="G79" i="15"/>
  <c r="M829" i="5"/>
  <c r="G10" i="15"/>
  <c r="M1447" i="5"/>
  <c r="M155" i="5"/>
  <c r="M730" i="5"/>
  <c r="M538" i="5"/>
  <c r="M1291" i="5"/>
  <c r="M1132" i="5"/>
  <c r="M430" i="5"/>
  <c r="M1392" i="5"/>
  <c r="M561" i="5"/>
  <c r="M931" i="5"/>
  <c r="M1485" i="5"/>
  <c r="M1367" i="5"/>
  <c r="M1510" i="5"/>
  <c r="M802" i="5"/>
  <c r="M402" i="5"/>
  <c r="M718" i="5"/>
  <c r="M1325" i="5"/>
  <c r="M64" i="5"/>
  <c r="M696" i="5"/>
  <c r="M1532" i="5"/>
  <c r="G3" i="15"/>
  <c r="M1208" i="5"/>
  <c r="M179" i="5"/>
  <c r="M828" i="5"/>
  <c r="G61" i="15"/>
  <c r="M1070" i="5"/>
  <c r="M1232" i="5"/>
  <c r="M1102" i="5"/>
  <c r="M709" i="5"/>
  <c r="M1079" i="5"/>
  <c r="M1667" i="5"/>
  <c r="M274" i="5"/>
  <c r="M455" i="5"/>
  <c r="M875" i="5"/>
  <c r="M1100" i="5"/>
  <c r="M770" i="5"/>
  <c r="M742" i="5"/>
  <c r="M1413" i="5"/>
  <c r="M34" i="5"/>
  <c r="M1547" i="5"/>
  <c r="M1099" i="5"/>
  <c r="M1636" i="5"/>
  <c r="M346" i="5"/>
  <c r="M1066" i="5"/>
  <c r="M969" i="5"/>
  <c r="M1506" i="5"/>
  <c r="M1064" i="5"/>
  <c r="M176" i="5"/>
  <c r="M289" i="5"/>
  <c r="M627" i="5"/>
  <c r="M1627" i="5"/>
  <c r="M1236" i="5"/>
  <c r="G44" i="15"/>
  <c r="M1374" i="5"/>
  <c r="M598" i="5"/>
  <c r="M1386" i="5"/>
  <c r="M1013" i="5"/>
  <c r="M515" i="5"/>
  <c r="M1441" i="5"/>
  <c r="M213" i="5"/>
  <c r="M1651" i="5"/>
  <c r="M1216" i="5"/>
  <c r="M223" i="5"/>
  <c r="M1230" i="5"/>
  <c r="M1157" i="5"/>
  <c r="M1321" i="5"/>
  <c r="M964" i="5"/>
  <c r="M1160" i="5"/>
  <c r="M459" i="5"/>
  <c r="M240" i="5"/>
  <c r="M1414" i="5"/>
  <c r="G9" i="15"/>
  <c r="M514" i="5"/>
  <c r="M1177" i="5"/>
  <c r="M464" i="5"/>
  <c r="M239" i="5"/>
  <c r="M597" i="5"/>
  <c r="M467" i="5"/>
  <c r="M1184" i="5"/>
  <c r="G85" i="15"/>
  <c r="M16" i="5"/>
  <c r="M128" i="5"/>
  <c r="M1516" i="5"/>
  <c r="M765" i="5"/>
  <c r="M995" i="5"/>
  <c r="M1163" i="5"/>
  <c r="M287" i="5"/>
  <c r="M667" i="5"/>
  <c r="M1642" i="5"/>
  <c r="M1054" i="5"/>
  <c r="M807" i="5"/>
  <c r="M314" i="5"/>
  <c r="M600" i="5"/>
  <c r="M962" i="5"/>
  <c r="M67" i="5"/>
  <c r="M1410" i="5"/>
  <c r="M268" i="5"/>
  <c r="M590" i="5"/>
  <c r="M134" i="5"/>
  <c r="M1052" i="5"/>
  <c r="M1300" i="5"/>
  <c r="M526" i="5"/>
  <c r="M960" i="5"/>
  <c r="M475" i="5"/>
  <c r="M1561" i="5"/>
  <c r="M445" i="5"/>
  <c r="M1352" i="5"/>
  <c r="M862" i="5"/>
  <c r="M384" i="5"/>
  <c r="M1564" i="5"/>
  <c r="M1051" i="5"/>
  <c r="M1323" i="5"/>
  <c r="M511" i="5"/>
  <c r="M190" i="5"/>
  <c r="M912" i="5"/>
  <c r="M705" i="5"/>
  <c r="M1545" i="5"/>
  <c r="G66" i="15"/>
  <c r="M260" i="5"/>
  <c r="M659" i="5"/>
  <c r="G59" i="15"/>
  <c r="M936" i="5"/>
  <c r="M704" i="5"/>
  <c r="M664" i="5"/>
  <c r="M763" i="5"/>
  <c r="M234" i="5"/>
  <c r="M8" i="5"/>
  <c r="M1518" i="5"/>
  <c r="G5" i="15"/>
  <c r="M674" i="5"/>
  <c r="M657" i="5"/>
  <c r="M105" i="5"/>
  <c r="G27" i="15"/>
  <c r="M1151" i="5"/>
  <c r="M917" i="5"/>
  <c r="M1350" i="5"/>
  <c r="M424" i="5"/>
  <c r="M1253" i="5"/>
  <c r="M157" i="5"/>
  <c r="M1634" i="5"/>
  <c r="M683" i="5"/>
  <c r="M1197" i="5"/>
  <c r="M1639" i="5"/>
  <c r="M101" i="5"/>
  <c r="M1125" i="5"/>
  <c r="M1178" i="5"/>
  <c r="M594" i="5"/>
  <c r="M543" i="5"/>
  <c r="M160" i="5"/>
  <c r="M89" i="5"/>
  <c r="M569" i="5"/>
  <c r="G11" i="15"/>
  <c r="M649" i="5"/>
  <c r="M1190" i="5"/>
  <c r="M1469" i="5"/>
  <c r="M1462" i="5"/>
  <c r="M196" i="5"/>
  <c r="M876" i="5"/>
  <c r="M520" i="5"/>
  <c r="M1286" i="5"/>
  <c r="M1402" i="5"/>
  <c r="M1552" i="5"/>
  <c r="M95" i="5"/>
  <c r="M1363" i="5"/>
  <c r="M1175" i="5"/>
  <c r="M700" i="5"/>
  <c r="M822" i="5"/>
  <c r="M1009" i="5"/>
  <c r="G80" i="15"/>
  <c r="M864" i="5"/>
  <c r="M1290" i="5"/>
  <c r="M1382" i="5"/>
  <c r="M408" i="5"/>
  <c r="M716" i="5"/>
  <c r="M760" i="5"/>
  <c r="M983" i="5"/>
  <c r="M345" i="5"/>
  <c r="M479" i="5"/>
  <c r="M272" i="5"/>
  <c r="M976" i="5"/>
  <c r="M487" i="5"/>
  <c r="M400" i="5"/>
  <c r="M1069" i="5"/>
  <c r="M469" i="5"/>
  <c r="M528" i="5"/>
  <c r="M646" i="5"/>
  <c r="M1540" i="5"/>
  <c r="M56" i="5"/>
  <c r="M784" i="5"/>
  <c r="M1292" i="5"/>
  <c r="M1626" i="5"/>
  <c r="M670" i="5"/>
  <c r="M1412" i="5"/>
  <c r="M311" i="5"/>
  <c r="M906" i="5"/>
  <c r="M1129" i="5"/>
  <c r="M1511" i="5"/>
  <c r="M215" i="5"/>
  <c r="G20" i="15"/>
  <c r="M532" i="5"/>
  <c r="G13" i="15"/>
  <c r="M552" i="5"/>
  <c r="M603" i="5"/>
  <c r="M877" i="5"/>
  <c r="M1314" i="5"/>
  <c r="M1087" i="5"/>
  <c r="M264" i="5"/>
  <c r="G28" i="15"/>
  <c r="M271" i="5"/>
  <c r="M986" i="5"/>
  <c r="M548" i="5"/>
  <c r="M439" i="5"/>
  <c r="M1283" i="5"/>
  <c r="M1262" i="5"/>
  <c r="M1007" i="5"/>
  <c r="M752" i="5"/>
  <c r="M37" i="5"/>
  <c r="M290" i="5"/>
  <c r="M1521" i="5"/>
  <c r="M1287" i="5"/>
  <c r="M1091" i="5"/>
  <c r="M154" i="5"/>
  <c r="M706" i="5"/>
  <c r="M1439" i="5"/>
  <c r="M112" i="5"/>
  <c r="M750" i="5"/>
  <c r="M44" i="5"/>
  <c r="M258" i="5"/>
  <c r="M263" i="5"/>
  <c r="M1024" i="5"/>
  <c r="M427" i="5"/>
  <c r="M284" i="5"/>
  <c r="M1384" i="5"/>
  <c r="M911" i="5"/>
  <c r="M1034" i="5"/>
  <c r="M883" i="5"/>
  <c r="M1593" i="5"/>
  <c r="M1289" i="5"/>
  <c r="M217" i="5"/>
  <c r="M1183" i="5"/>
  <c r="M1278" i="5"/>
  <c r="M831" i="5"/>
  <c r="M1158" i="5"/>
  <c r="M722" i="5"/>
  <c r="M172" i="5"/>
  <c r="M1653" i="5"/>
  <c r="M361" i="5"/>
  <c r="M918" i="5"/>
  <c r="M856" i="5"/>
  <c r="M1640" i="5"/>
  <c r="M458" i="5"/>
  <c r="M1127" i="5"/>
  <c r="M823" i="5"/>
  <c r="M1575" i="5"/>
  <c r="M449" i="5"/>
  <c r="M522" i="5"/>
  <c r="M1282" i="5"/>
  <c r="M261" i="5"/>
  <c r="M224" i="5"/>
  <c r="M1450" i="5"/>
  <c r="M1654" i="5"/>
  <c r="M1427" i="5"/>
  <c r="M909" i="5"/>
  <c r="M309" i="5"/>
  <c r="M381" i="5"/>
  <c r="M1154" i="5"/>
  <c r="M372" i="5"/>
  <c r="M146" i="5"/>
  <c r="M1661" i="5"/>
  <c r="M1349" i="5"/>
  <c r="M107" i="5"/>
  <c r="M308" i="5"/>
  <c r="M162" i="5"/>
  <c r="M1059" i="5"/>
  <c r="M1269" i="5"/>
  <c r="M1507" i="5"/>
  <c r="M724" i="5"/>
  <c r="M1164" i="5"/>
  <c r="M1058" i="5"/>
  <c r="M919" i="5"/>
  <c r="M23" i="5"/>
  <c r="M1334" i="5"/>
  <c r="M897" i="5"/>
  <c r="M1032" i="5"/>
  <c r="M1490" i="5"/>
  <c r="M1541" i="5"/>
  <c r="M988" i="5"/>
  <c r="M1366" i="5"/>
  <c r="M708" i="5"/>
  <c r="M1221" i="5"/>
  <c r="M673" i="5"/>
  <c r="M617" i="5"/>
  <c r="M1257" i="5"/>
  <c r="M776" i="5"/>
  <c r="M604" i="5"/>
  <c r="G38" i="15"/>
  <c r="M281" i="5"/>
  <c r="M1437" i="5"/>
  <c r="M1631" i="5"/>
  <c r="M1659" i="5"/>
  <c r="M28" i="5"/>
  <c r="M1512" i="5"/>
  <c r="M539" i="5"/>
  <c r="M1210" i="5"/>
  <c r="M507" i="5"/>
  <c r="M165" i="5"/>
  <c r="M1063" i="5"/>
  <c r="M1298" i="5"/>
  <c r="M726" i="5"/>
  <c r="M1277" i="5"/>
  <c r="M208" i="5"/>
  <c r="M488" i="5"/>
  <c r="M141" i="5"/>
  <c r="M1271" i="5"/>
  <c r="M1515" i="5"/>
  <c r="M368" i="5"/>
  <c r="M1581" i="5"/>
  <c r="M860" i="5"/>
  <c r="M1040" i="5"/>
  <c r="M537" i="5"/>
  <c r="M441" i="5"/>
  <c r="M1296" i="5"/>
  <c r="M204" i="5"/>
  <c r="M948" i="5"/>
  <c r="M1025" i="5"/>
  <c r="M624" i="5"/>
  <c r="M949" i="5"/>
  <c r="M1174" i="5"/>
  <c r="M1493" i="5"/>
  <c r="G17" i="15"/>
  <c r="M493" i="5"/>
  <c r="G71" i="15"/>
  <c r="M483" i="5"/>
  <c r="M620" i="5"/>
  <c r="M1528" i="5"/>
  <c r="M1260" i="5"/>
  <c r="M647" i="5"/>
  <c r="M150" i="5"/>
  <c r="M62" i="5"/>
  <c r="M663" i="5"/>
  <c r="M574" i="5"/>
  <c r="M1398" i="5"/>
  <c r="M299" i="5"/>
  <c r="M1438" i="5"/>
  <c r="M643" i="5"/>
  <c r="M364" i="5"/>
  <c r="M1365" i="5"/>
  <c r="M1648" i="5"/>
  <c r="M796" i="5"/>
  <c r="M1666" i="5"/>
  <c r="M39" i="5"/>
  <c r="G49" i="15"/>
  <c r="M535" i="5"/>
  <c r="M736" i="5"/>
  <c r="M1583" i="5"/>
  <c r="M1662" i="5"/>
  <c r="M1495" i="5"/>
  <c r="M198" i="5"/>
  <c r="M592" i="5"/>
  <c r="M584" i="5"/>
  <c r="M679" i="5"/>
  <c r="M266" i="5"/>
  <c r="M1385" i="5"/>
  <c r="M1590" i="5"/>
  <c r="M1022" i="5"/>
  <c r="M443" i="5"/>
  <c r="M1205" i="5"/>
  <c r="M159" i="5"/>
  <c r="M1579" i="5"/>
  <c r="M799" i="5"/>
  <c r="M536" i="5"/>
  <c r="M1093" i="5"/>
  <c r="M1612" i="5"/>
  <c r="M545" i="5"/>
  <c r="M1608" i="5"/>
  <c r="M1660" i="5"/>
  <c r="M121" i="5"/>
  <c r="M979" i="5"/>
  <c r="M156" i="5"/>
  <c r="M665" i="5"/>
  <c r="M996" i="5"/>
  <c r="M599" i="5"/>
  <c r="M385" i="5"/>
  <c r="M758" i="5"/>
  <c r="G78" i="15"/>
  <c r="M503" i="5"/>
  <c r="M431" i="5"/>
  <c r="M1339" i="5"/>
  <c r="M1188" i="5"/>
  <c r="G32" i="15"/>
  <c r="M326" i="5"/>
  <c r="M573" i="5"/>
  <c r="M411" i="5"/>
  <c r="M428" i="5"/>
  <c r="M1118" i="5"/>
  <c r="M1472" i="5"/>
  <c r="M1419" i="5"/>
  <c r="M228" i="5"/>
  <c r="M1459" i="5"/>
  <c r="M1179" i="5"/>
  <c r="M302" i="5"/>
  <c r="M920" i="5"/>
  <c r="M808" i="5"/>
  <c r="G16" i="15"/>
  <c r="M1256" i="5"/>
  <c r="M321" i="5"/>
  <c r="M1565" i="5"/>
  <c r="M1624" i="5"/>
  <c r="M889" i="5"/>
  <c r="M500" i="5"/>
  <c r="M1267" i="5"/>
  <c r="M315" i="5"/>
  <c r="M608" i="5"/>
  <c r="M1212" i="5"/>
  <c r="M602" i="5"/>
  <c r="M152" i="5"/>
  <c r="M262" i="5"/>
  <c r="M1491" i="5"/>
  <c r="M120" i="5"/>
  <c r="M3" i="5"/>
  <c r="M49" i="5"/>
  <c r="M1465" i="5"/>
  <c r="M1318" i="5"/>
  <c r="M1649" i="5"/>
  <c r="M25" i="5"/>
  <c r="M973" i="5"/>
  <c r="M1544" i="5"/>
  <c r="M477" i="5"/>
  <c r="M320" i="5"/>
  <c r="M338" i="5"/>
  <c r="G77" i="15"/>
  <c r="M51" i="5"/>
  <c r="M45" i="5"/>
  <c r="M513" i="5"/>
  <c r="M563" i="5"/>
  <c r="M1629" i="5"/>
  <c r="M79" i="5"/>
  <c r="M2" i="5"/>
  <c r="M866" i="5"/>
  <c r="M246" i="5"/>
  <c r="M33" i="5"/>
  <c r="M419" i="5"/>
  <c r="M106" i="5"/>
  <c r="M1156" i="5"/>
  <c r="M433" i="5"/>
  <c r="M779" i="5"/>
  <c r="M167" i="5"/>
  <c r="M1468" i="5"/>
  <c r="M96" i="5"/>
  <c r="M227" i="5"/>
  <c r="M681" i="5"/>
  <c r="M436" i="5"/>
  <c r="M1084" i="5"/>
  <c r="M777" i="5"/>
  <c r="M1435" i="5"/>
  <c r="M61" i="5"/>
  <c r="M571" i="5"/>
  <c r="M1090" i="5"/>
  <c r="M280" i="5"/>
  <c r="M1551" i="5"/>
  <c r="M1138" i="5"/>
  <c r="M1611" i="5"/>
  <c r="M510" i="5"/>
  <c r="M661" i="5"/>
  <c r="M1001" i="5"/>
  <c r="M1407" i="5"/>
  <c r="M293" i="5"/>
  <c r="M298" i="5"/>
  <c r="M669" i="5"/>
  <c r="M316" i="5"/>
  <c r="M826" i="5"/>
  <c r="M1248" i="5"/>
  <c r="M122" i="5"/>
  <c r="M1664" i="5"/>
  <c r="M318" i="5"/>
  <c r="M206" i="5"/>
  <c r="M981" i="5"/>
  <c r="M685" i="5"/>
  <c r="M1148" i="5"/>
  <c r="M547" i="5"/>
  <c r="M1592" i="5"/>
  <c r="M675" i="5"/>
  <c r="M395" i="5"/>
  <c r="M1415" i="5"/>
  <c r="M1466" i="5"/>
  <c r="M48" i="5"/>
  <c r="M1632" i="5"/>
  <c r="M1265" i="5"/>
  <c r="M1578" i="5"/>
  <c r="M1042" i="5"/>
  <c r="M82" i="5"/>
  <c r="M870" i="5"/>
  <c r="G40" i="15"/>
  <c r="G7" i="15"/>
  <c r="M1019" i="5"/>
  <c r="M409" i="5"/>
  <c r="M732" i="5"/>
  <c r="M1448" i="5"/>
  <c r="M334" i="5"/>
  <c r="M518" i="5"/>
  <c r="M638" i="5"/>
  <c r="M1383" i="5"/>
  <c r="M1633" i="5"/>
  <c r="G69" i="15"/>
  <c r="M169" i="5"/>
  <c r="M1443" i="5"/>
  <c r="M940" i="5"/>
  <c r="M1388" i="5"/>
  <c r="M177" i="5"/>
  <c r="M440" i="5"/>
  <c r="M1055" i="5"/>
  <c r="M1247" i="5"/>
  <c r="M977" i="5"/>
  <c r="M1460" i="5"/>
  <c r="M125" i="5"/>
  <c r="M1254" i="5"/>
  <c r="M1136" i="5"/>
  <c r="M1588" i="5"/>
  <c r="M15" i="5"/>
  <c r="M98" i="5"/>
  <c r="M173" i="5"/>
  <c r="M277" i="5"/>
  <c r="K66" i="15"/>
  <c r="K20" i="15"/>
  <c r="K59" i="15"/>
  <c r="K56" i="15"/>
  <c r="K52" i="15"/>
  <c r="K48" i="15"/>
  <c r="K45" i="15"/>
  <c r="K42" i="15"/>
  <c r="K84" i="15"/>
  <c r="K39" i="15"/>
  <c r="K37" i="15"/>
  <c r="K79" i="15"/>
  <c r="K33" i="15"/>
  <c r="K30" i="15"/>
  <c r="K29" i="15"/>
  <c r="K69" i="15"/>
  <c r="K67" i="15"/>
  <c r="K19" i="15"/>
  <c r="K57" i="15"/>
  <c r="K10" i="15"/>
  <c r="K49" i="15"/>
  <c r="M1220" i="5"/>
  <c r="G4" i="15"/>
  <c r="M612" i="5"/>
  <c r="M138" i="5"/>
  <c r="M71" i="5"/>
  <c r="M1618" i="5"/>
  <c r="M462" i="5"/>
  <c r="M457" i="5"/>
  <c r="M201" i="5"/>
  <c r="M565" i="5"/>
  <c r="M340" i="5"/>
  <c r="M371" i="5"/>
  <c r="M1008" i="5"/>
  <c r="M678" i="5"/>
  <c r="M509" i="5"/>
  <c r="M1003" i="5"/>
  <c r="M394" i="5"/>
  <c r="M642" i="5"/>
  <c r="M907" i="5"/>
  <c r="M1168" i="5"/>
  <c r="M963" i="5"/>
  <c r="M434" i="5"/>
  <c r="M1045" i="5"/>
  <c r="M104" i="5"/>
  <c r="M324" i="5"/>
  <c r="M1017" i="5"/>
  <c r="M711" i="5"/>
  <c r="M1238" i="5"/>
  <c r="M407" i="5"/>
  <c r="M153" i="5"/>
  <c r="M1095" i="5"/>
  <c r="M1454" i="5"/>
  <c r="M792" i="5"/>
  <c r="M1569" i="5"/>
  <c r="M350" i="5"/>
  <c r="M423" i="5"/>
  <c r="M1609" i="5"/>
  <c r="M12" i="5"/>
  <c r="M874" i="5"/>
  <c r="M740" i="5"/>
  <c r="M142" i="5"/>
  <c r="M336" i="5"/>
  <c r="G24" i="15"/>
  <c r="M950" i="5"/>
  <c r="G6" i="15"/>
  <c r="M1598" i="5"/>
  <c r="G76" i="15"/>
  <c r="M1170" i="5"/>
  <c r="M1446" i="5"/>
  <c r="M997" i="5"/>
  <c r="M1029" i="5"/>
  <c r="M927" i="5"/>
  <c r="M1233" i="5"/>
  <c r="M842" i="5"/>
  <c r="M235" i="5"/>
  <c r="M474" i="5"/>
  <c r="M438" i="5"/>
  <c r="M1536" i="5"/>
  <c r="M1524" i="5"/>
  <c r="M636" i="5"/>
  <c r="M1665" i="5"/>
  <c r="M1226" i="5"/>
  <c r="M588" i="5"/>
  <c r="M374" i="5"/>
  <c r="M1502" i="5"/>
  <c r="M387" i="5"/>
  <c r="M1149" i="5"/>
  <c r="M110" i="5"/>
  <c r="M581" i="5"/>
  <c r="M1647" i="5"/>
  <c r="M1115" i="5"/>
  <c r="M523" i="5"/>
  <c r="M188" i="5"/>
  <c r="M671" i="5"/>
  <c r="M813" i="5"/>
  <c r="M244" i="5"/>
  <c r="M583" i="5"/>
  <c r="M496" i="5"/>
  <c r="M151" i="5"/>
  <c r="G57" i="15"/>
  <c r="M1455" i="5"/>
  <c r="M723" i="5"/>
  <c r="M87" i="5"/>
  <c r="M858" i="5"/>
  <c r="M1103" i="5"/>
  <c r="M916" i="5"/>
  <c r="M885" i="5"/>
  <c r="M412" i="5"/>
  <c r="M747" i="5"/>
  <c r="M1050" i="5"/>
  <c r="M465" i="5"/>
  <c r="M1166" i="5"/>
  <c r="M1340" i="5"/>
  <c r="M205" i="5"/>
  <c r="M1574" i="5"/>
  <c r="M527" i="5"/>
  <c r="M1280" i="5"/>
  <c r="M186" i="5"/>
  <c r="M329" i="5"/>
  <c r="M1311" i="5"/>
  <c r="M1049" i="5"/>
  <c r="M77" i="5"/>
  <c r="M1616" i="5"/>
  <c r="M468" i="5"/>
  <c r="M451" i="5"/>
  <c r="M984" i="5"/>
  <c r="M788" i="5"/>
  <c r="M958" i="5"/>
  <c r="M389" i="5"/>
  <c r="M650" i="5"/>
  <c r="M1153" i="5"/>
  <c r="M1572" i="5"/>
  <c r="M460" i="5"/>
  <c r="M300" i="5"/>
  <c r="M1126" i="5"/>
  <c r="M57" i="5"/>
  <c r="M178" i="5"/>
  <c r="M607" i="5"/>
  <c r="M1423" i="5"/>
  <c r="M1496" i="5"/>
  <c r="M1368" i="5"/>
  <c r="M556" i="5"/>
  <c r="M1167" i="5"/>
  <c r="M1331" i="5"/>
  <c r="M1599" i="5"/>
  <c r="M1417" i="5"/>
  <c r="M1399" i="5"/>
  <c r="M1341" i="5"/>
  <c r="M7" i="5"/>
  <c r="M1096" i="5"/>
  <c r="M317" i="5"/>
  <c r="M22" i="5"/>
  <c r="M356" i="5"/>
  <c r="M1249" i="5"/>
  <c r="M327" i="5"/>
  <c r="M388" i="5"/>
  <c r="M1606" i="5"/>
  <c r="M1152" i="5"/>
  <c r="M717" i="5"/>
  <c r="M199" i="5"/>
  <c r="M869" i="5"/>
  <c r="M825" i="5"/>
  <c r="M1075" i="5"/>
  <c r="M691" i="5"/>
  <c r="M1172" i="5"/>
  <c r="M1474" i="5"/>
  <c r="M247" i="5"/>
  <c r="M119" i="5"/>
  <c r="M437" i="5"/>
  <c r="G63" i="15"/>
  <c r="M1458" i="5"/>
  <c r="M843" i="5"/>
  <c r="M1128" i="5"/>
  <c r="M351" i="5"/>
  <c r="M567" i="5"/>
  <c r="M710" i="5"/>
  <c r="M898" i="5"/>
  <c r="M499" i="5"/>
  <c r="M444" i="5"/>
  <c r="M76" i="5"/>
  <c r="M92" i="5"/>
  <c r="M1556" i="5"/>
  <c r="M103" i="5"/>
  <c r="M229" i="5"/>
  <c r="M339" i="5"/>
  <c r="M354" i="5"/>
  <c r="M85" i="5"/>
  <c r="K25" i="15"/>
  <c r="K64" i="15"/>
  <c r="K17" i="15"/>
  <c r="K13" i="15"/>
  <c r="K53" i="15"/>
  <c r="K6" i="15"/>
  <c r="K89" i="15"/>
  <c r="K44" i="15"/>
  <c r="K85" i="15"/>
  <c r="K83" i="15"/>
  <c r="K38" i="15"/>
  <c r="K78" i="15"/>
  <c r="K77" i="15"/>
  <c r="K32" i="15"/>
  <c r="K72" i="15"/>
  <c r="K27" i="15"/>
  <c r="K24" i="15"/>
  <c r="K63" i="15"/>
  <c r="K16" i="15"/>
  <c r="K12" i="15"/>
  <c r="K50" i="15"/>
  <c r="K46" i="15"/>
  <c r="M1200" i="5"/>
  <c r="M288" i="5"/>
  <c r="M805" i="5"/>
  <c r="M955" i="5"/>
  <c r="M1562" i="5"/>
  <c r="M1483" i="5"/>
  <c r="M781" i="5"/>
  <c r="M1453" i="5"/>
  <c r="M1625" i="5"/>
  <c r="M161" i="5"/>
  <c r="M787" i="5"/>
  <c r="M1018" i="5"/>
  <c r="M631" i="5"/>
  <c r="M1239" i="5"/>
  <c r="M102" i="5"/>
  <c r="M1620" i="5"/>
  <c r="M1422" i="5"/>
  <c r="M1169" i="5"/>
  <c r="M644" i="5"/>
  <c r="M1537" i="5"/>
  <c r="M692" i="5"/>
  <c r="M425" i="5"/>
  <c r="M541" i="5"/>
  <c r="M1276" i="5"/>
  <c r="M1313" i="5"/>
  <c r="M145" i="5"/>
  <c r="M857" i="5"/>
  <c r="M560" i="5"/>
  <c r="M1274" i="5"/>
  <c r="M69" i="5"/>
  <c r="M506" i="5"/>
  <c r="M1645" i="5"/>
  <c r="M1586" i="5"/>
  <c r="M660" i="5"/>
  <c r="M504" i="5"/>
  <c r="M148" i="5"/>
  <c r="M903" i="5"/>
  <c r="K73" i="15"/>
  <c r="K62" i="15"/>
  <c r="K11" i="15"/>
  <c r="K47" i="15"/>
  <c r="K43" i="15"/>
  <c r="K81" i="15"/>
  <c r="K35" i="15"/>
  <c r="K74" i="15"/>
  <c r="K26" i="15"/>
  <c r="K18" i="15"/>
  <c r="K9" i="15"/>
  <c r="M378" i="5"/>
  <c r="K70" i="15"/>
  <c r="K61" i="15"/>
  <c r="K54" i="15"/>
  <c r="K86" i="15"/>
  <c r="K82" i="15"/>
  <c r="K34" i="15"/>
  <c r="K31" i="15"/>
  <c r="K68" i="15"/>
  <c r="K8" i="15"/>
  <c r="K41" i="15"/>
  <c r="K80" i="15"/>
  <c r="K28" i="15"/>
  <c r="K14" i="15"/>
  <c r="K5" i="15"/>
  <c r="M633" i="5"/>
  <c r="M772" i="5"/>
  <c r="M836" i="5"/>
  <c r="M935" i="5"/>
  <c r="M626" i="5"/>
  <c r="M1482" i="5"/>
  <c r="M1077" i="5"/>
  <c r="M1120" i="5"/>
  <c r="M1403" i="5"/>
  <c r="M771" i="5"/>
  <c r="M1336" i="5"/>
  <c r="M1663" i="5"/>
  <c r="M1305" i="5"/>
  <c r="M472" i="5"/>
  <c r="M1406" i="5"/>
  <c r="M693" i="5"/>
  <c r="M114" i="5"/>
  <c r="M413" i="5"/>
  <c r="M1517" i="5"/>
  <c r="K3" i="15"/>
  <c r="K60" i="15"/>
  <c r="M26" i="5"/>
  <c r="M769" i="5"/>
  <c r="M1600" i="5"/>
  <c r="M84" i="5"/>
  <c r="M133" i="5"/>
  <c r="M1235" i="5"/>
  <c r="M1377" i="5"/>
  <c r="M1089" i="5"/>
  <c r="M832" i="5"/>
  <c r="M1123" i="5"/>
  <c r="M1219" i="5"/>
  <c r="M756" i="5"/>
  <c r="M29" i="5"/>
  <c r="G67" i="15"/>
  <c r="M174" i="5"/>
  <c r="M397" i="5"/>
  <c r="M131" i="5"/>
  <c r="M113" i="5"/>
  <c r="M859" i="5"/>
  <c r="M1602" i="5"/>
  <c r="K23" i="15"/>
  <c r="K15" i="15"/>
  <c r="K51" i="15"/>
  <c r="K88" i="15"/>
  <c r="K75" i="15"/>
  <c r="M1358" i="5"/>
  <c r="M501" i="5"/>
  <c r="M80" i="5"/>
  <c r="M566" i="5"/>
  <c r="M183" i="5"/>
  <c r="M972" i="5"/>
  <c r="M344" i="5"/>
  <c r="M1072" i="5"/>
  <c r="M442" i="5"/>
  <c r="M971" i="5"/>
  <c r="M1672" i="5"/>
  <c r="M577" i="5"/>
  <c r="M1530" i="5"/>
  <c r="M629" i="5"/>
  <c r="M820" i="5"/>
  <c r="M109" i="5"/>
  <c r="M454" i="5"/>
  <c r="M136" i="5"/>
  <c r="M4" i="5"/>
  <c r="M1591" i="5"/>
  <c r="K65" i="15"/>
  <c r="K58" i="15"/>
  <c r="K7" i="15"/>
  <c r="K87" i="15"/>
  <c r="K40" i="15"/>
  <c r="K36" i="15"/>
  <c r="K76" i="15"/>
  <c r="K71" i="15"/>
  <c r="K21" i="15"/>
  <c r="K55" i="15"/>
  <c r="K4" i="15"/>
  <c r="K22" i="15"/>
</calcChain>
</file>

<file path=xl/comments1.xml><?xml version="1.0" encoding="utf-8"?>
<comments xmlns="http://schemas.openxmlformats.org/spreadsheetml/2006/main">
  <authors>
    <author>Тюпаков Егор Игоревич</author>
    <author>User</author>
  </authors>
  <commentList>
    <comment ref="G1" authorId="0" shapeId="0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<sst xmlns="http://schemas.openxmlformats.org/spreadsheetml/2006/main" count="8071" uniqueCount="180">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</sst>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\ _₽_-;\-* #,##0.00\ _₽_-;_-* &quot;-&quot;??\ _₽_-;_-@_-"/>
    <numFmt numFmtId="164" formatCode="0.0"/>
    <numFmt numFmtId="165" formatCode="0.000"/>
    <numFmt numFmtId="166" formatCode="\О\с\н\о\в\н\о\й"/>
    <numFmt numFmtId="167" formatCode="[Green]\+0&quot;%&quot;;[Red]\-0&quot;%&quot;"/>
    <numFmt numFmtId="168" formatCode="[Green]\+0&quot;%&quot;;[Red]\-0&quot;%&quot;;#"/>
    <numFmt numFmtId="169" formatCode="[Green]\▲0&quot;%&quot;;[Red]\▼0&quot;%&quot;"/>
    <numFmt numFmtId="170" formatCode="[Green]\▲0&quot;%&quot;;[Red]\▼0&quot;%&quot;;#"/>
    <numFmt numFmtId="171" formatCode="[Green]\▲0;[Red]\▼0;#"/>
    <numFmt numFmtId="172" formatCode="_-* #,##0\ _₽_-;\-* #,##0\ _₽_-;_-* &quot;-&quot;??\ _₽_-;_-@_-"/>
    <numFmt numFmtId="173" formatCode="[Green]\▲0.0#;[Red]\▼0.0#;\-"/>
    <numFmt numFmtId="174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4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4" fontId="1" fillId="0" borderId="0" xfId="20" applyNumberFormat="1" applyFont="1" applyFill="1" applyBorder="1" applyAlignment="1">
      <alignment horizontal="right" vertical="center"/>
    </xf>
    <xf numFmtId="164" fontId="13" fillId="0" borderId="0" xfId="20" applyNumberFormat="1" applyFont="1" applyFill="1"/>
    <xf numFmtId="1" fontId="13" fillId="0" borderId="0" xfId="20" applyNumberFormat="1" applyFont="1" applyFill="1"/>
    <xf numFmtId="164" fontId="1" fillId="0" borderId="0" xfId="0" applyNumberFormat="1" applyFont="1" applyFill="1" applyBorder="1" applyAlignment="1">
      <alignment horizontal="right" vertical="center"/>
    </xf>
    <xf numFmtId="164" fontId="1" fillId="0" borderId="0" xfId="22" applyNumberFormat="1" applyFont="1" applyFill="1" applyBorder="1" applyAlignment="1">
      <alignment horizontal="right" vertical="center"/>
    </xf>
    <xf numFmtId="164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7" fontId="0" fillId="0" borderId="0" xfId="21" applyNumberFormat="1" applyFont="1"/>
    <xf numFmtId="0" fontId="17" fillId="22" borderId="0" xfId="0" applyFont="1" applyFill="1"/>
    <xf numFmtId="168" fontId="0" fillId="0" borderId="0" xfId="21" applyNumberFormat="1" applyFont="1"/>
    <xf numFmtId="169" fontId="0" fillId="0" borderId="0" xfId="21" applyNumberFormat="1" applyFont="1"/>
    <xf numFmtId="169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0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6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wrapText="1"/>
    </xf>
    <xf numFmtId="164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1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4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4" fontId="12" fillId="0" borderId="0" xfId="0" applyNumberFormat="1" applyFont="1" applyFill="1" applyBorder="1"/>
    <xf numFmtId="0" fontId="12" fillId="0" borderId="8" xfId="0" applyFont="1" applyFill="1" applyBorder="1"/>
    <xf numFmtId="164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4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2" fontId="14" fillId="0" borderId="0" xfId="20" applyNumberFormat="1" applyFont="1" applyFill="1" applyAlignment="1">
      <alignment horizontal="center" vertical="center"/>
    </xf>
    <xf numFmtId="172" fontId="1" fillId="0" borderId="0" xfId="20" applyNumberFormat="1" applyFont="1" applyFill="1" applyBorder="1" applyAlignment="1">
      <alignment horizontal="right" vertical="center"/>
    </xf>
    <xf numFmtId="172" fontId="13" fillId="0" borderId="0" xfId="20" applyNumberFormat="1" applyFont="1" applyFill="1"/>
    <xf numFmtId="172" fontId="1" fillId="0" borderId="0" xfId="20" applyNumberFormat="1" applyFont="1" applyFill="1"/>
    <xf numFmtId="172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3" fontId="0" fillId="0" borderId="0" xfId="21" applyNumberFormat="1" applyFont="1"/>
    <xf numFmtId="174" fontId="18" fillId="25" borderId="0" xfId="0" applyNumberFormat="1" applyFont="1" applyFill="1" applyAlignment="1">
      <alignment vertical="center"/>
    </xf>
    <xf numFmtId="171" fontId="0" fillId="0" borderId="0" xfId="21" applyNumberFormat="1" applyFont="1"/>
    <xf numFmtId="171" fontId="18" fillId="25" borderId="0" xfId="0" applyNumberFormat="1" applyFont="1" applyFill="1" applyAlignment="1">
      <alignment vertical="center"/>
    </xf>
    <xf numFmtId="169" fontId="18" fillId="25" borderId="0" xfId="0" applyNumberFormat="1" applyFont="1" applyFill="1" applyAlignment="1">
      <alignment horizontal="left" vertical="center"/>
    </xf>
    <xf numFmtId="170" fontId="18" fillId="25" borderId="0" xfId="0" applyNumberFormat="1" applyFont="1" applyFill="1" applyAlignment="1">
      <alignment horizontal="center" vertical="center"/>
    </xf>
    <xf numFmtId="169" fontId="18" fillId="25" borderId="0" xfId="0" applyNumberFormat="1" applyFont="1" applyFill="1" applyAlignment="1">
      <alignment horizontal="center" vertical="center"/>
    </xf>
    <xf numFmtId="174" fontId="18" fillId="25" borderId="0" xfId="0" applyNumberFormat="1" applyFont="1" applyFill="1" applyAlignment="1">
      <alignment horizontal="righ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/>
    </xf>
    <xf numFmtId="170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1" fontId="26" fillId="25" borderId="0" xfId="0" applyNumberFormat="1" applyFont="1" applyFill="1" applyAlignment="1">
      <alignment horizontal="center"/>
    </xf>
  </cellXfs>
  <cellStyles count="2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Гиперссылка" xfId="19" builtinId="8"/>
    <cellStyle name="Обычный" xfId="0" builtinId="0"/>
    <cellStyle name="Обычный 2 2" xfId="22"/>
    <cellStyle name="Процентный" xfId="21" builtinId="5"/>
    <cellStyle name="Финансовый" xfId="20" builtinId="3"/>
  </cellStyles>
  <dxfs count="65"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2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4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>
      <tableStyleElement type="wholeTable" dxfId="64"/>
    </tableStyle>
    <tableStyle name="Стиль среза 2" pivot="0" table="0" count="3">
      <tableStyleElement type="wholeTable" dxfId="63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[Паспорт доступности и развит. фин. услуг.xlsx]Сводная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3585152"/>
        <c:axId val="133608192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5152"/>
        <c:axId val="133608192"/>
      </c:lineChart>
      <c:catAx>
        <c:axId val="1335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33608192"/>
        <c:crosses val="autoZero"/>
        <c:auto val="1"/>
        <c:lblAlgn val="ctr"/>
        <c:lblOffset val="100"/>
        <c:noMultiLvlLbl val="0"/>
      </c:catAx>
      <c:valAx>
        <c:axId val="133608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58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79744"/>
        <c:axId val="131681280"/>
      </c:barChart>
      <c:catAx>
        <c:axId val="13167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1681280"/>
        <c:crosses val="autoZero"/>
        <c:auto val="1"/>
        <c:lblAlgn val="ctr"/>
        <c:lblOffset val="100"/>
        <c:noMultiLvlLbl val="0"/>
      </c:catAx>
      <c:valAx>
        <c:axId val="13168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79744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диаграмм'!$C$382:$C$384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диаграмм'!$D$382:$D$384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69984"/>
        <c:axId val="134992256"/>
      </c:barChart>
      <c:catAx>
        <c:axId val="13496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4992256"/>
        <c:crosses val="autoZero"/>
        <c:auto val="1"/>
        <c:lblAlgn val="ctr"/>
        <c:lblOffset val="100"/>
        <c:noMultiLvlLbl val="0"/>
      </c:catAx>
      <c:valAx>
        <c:axId val="13499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969984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39232"/>
        <c:axId val="135053312"/>
      </c:barChart>
      <c:catAx>
        <c:axId val="13503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053312"/>
        <c:crosses val="autoZero"/>
        <c:auto val="1"/>
        <c:lblAlgn val="ctr"/>
        <c:lblOffset val="100"/>
        <c:noMultiLvlLbl val="0"/>
      </c:catAx>
      <c:valAx>
        <c:axId val="13505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0392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Офисы банков в ОПС, ед.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1"/>
                <c:pt idx="0">
                  <c:v>Красноармейский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1"/>
                <c:pt idx="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1"/>
                <c:pt idx="0">
                  <c:v>Красноармейский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263296"/>
        <c:axId val="132269184"/>
      </c:barChart>
      <c:catAx>
        <c:axId val="132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32269184"/>
        <c:crosses val="autoZero"/>
        <c:auto val="1"/>
        <c:lblAlgn val="ctr"/>
        <c:lblOffset val="100"/>
        <c:noMultiLvlLbl val="0"/>
      </c:catAx>
      <c:valAx>
        <c:axId val="13226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26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24</c:v>
                </c:pt>
                <c:pt idx="1">
                  <c:v>10</c:v>
                </c:pt>
                <c:pt idx="2">
                  <c:v>24</c:v>
                </c:pt>
                <c:pt idx="3">
                  <c:v>20</c:v>
                </c:pt>
                <c:pt idx="4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31</c:v>
                </c:pt>
                <c:pt idx="1">
                  <c:v>0</c:v>
                </c:pt>
                <c:pt idx="2">
                  <c:v>50</c:v>
                </c:pt>
                <c:pt idx="3">
                  <c:v>20</c:v>
                </c:pt>
                <c:pt idx="4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9792"/>
        <c:axId val="132375680"/>
      </c:barChart>
      <c:catAx>
        <c:axId val="132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2375680"/>
        <c:crosses val="autoZero"/>
        <c:auto val="1"/>
        <c:lblAlgn val="ctr"/>
        <c:lblOffset val="100"/>
        <c:noMultiLvlLbl val="0"/>
      </c:catAx>
      <c:valAx>
        <c:axId val="13237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369792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78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239</c:v>
                </c:pt>
                <c:pt idx="1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537024"/>
        <c:axId val="150541600"/>
      </c:barChart>
      <c:catAx>
        <c:axId val="15053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0541600"/>
        <c:crosses val="autoZero"/>
        <c:auto val="1"/>
        <c:lblAlgn val="ctr"/>
        <c:lblOffset val="100"/>
        <c:noMultiLvlLbl val="0"/>
      </c:catAx>
      <c:valAx>
        <c:axId val="150541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53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0.2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2.5</c:v>
                </c:pt>
                <c:pt idx="1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28576"/>
        <c:axId val="135130112"/>
      </c:barChart>
      <c:catAx>
        <c:axId val="13512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30112"/>
        <c:crosses val="autoZero"/>
        <c:auto val="1"/>
        <c:lblAlgn val="ctr"/>
        <c:lblOffset val="100"/>
        <c:noMultiLvlLbl val="0"/>
      </c:catAx>
      <c:valAx>
        <c:axId val="13513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28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0.2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0.2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93728"/>
        <c:axId val="135195264"/>
      </c:barChart>
      <c:catAx>
        <c:axId val="13519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95264"/>
        <c:crosses val="autoZero"/>
        <c:auto val="1"/>
        <c:lblAlgn val="ctr"/>
        <c:lblOffset val="100"/>
        <c:noMultiLvlLbl val="0"/>
      </c:catAx>
      <c:valAx>
        <c:axId val="135195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93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/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/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/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/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/>
        <xdr:cNvGrpSpPr/>
      </xdr:nvGrpSpPr>
      <xdr:grpSpPr>
        <a:xfrm>
          <a:off x="15877" y="12576"/>
          <a:ext cx="22210278" cy="10064850"/>
          <a:chOff x="206375" y="133802"/>
          <a:chExt cx="21960896" cy="16514875"/>
        </a:xfrm>
      </xdr:grpSpPr>
      <xdr:sp macro="" textlink="">
        <xdr:nvSpPr>
          <xdr:cNvPr id="2" name="Прямоугольник 1"/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/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/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/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/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/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/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/>
        <xdr:cNvGrpSpPr/>
      </xdr:nvGrpSpPr>
      <xdr:grpSpPr>
        <a:xfrm>
          <a:off x="10927" y="0"/>
          <a:ext cx="22182662" cy="9805325"/>
          <a:chOff x="97517" y="0"/>
          <a:chExt cx="21932034" cy="9277393"/>
        </a:xfrm>
      </xdr:grpSpPr>
      <xdr:sp macro="" textlink="">
        <xdr:nvSpPr>
          <xdr:cNvPr id="2" name="Прямоугольник 1"/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/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/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/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30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/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/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/>
        <xdr:cNvGrpSpPr/>
      </xdr:nvGrpSpPr>
      <xdr:grpSpPr>
        <a:xfrm>
          <a:off x="34636" y="0"/>
          <a:ext cx="22154696" cy="10555013"/>
          <a:chOff x="4966607" y="3279323"/>
          <a:chExt cx="22154696" cy="9715295"/>
        </a:xfrm>
      </xdr:grpSpPr>
      <xdr:grpSp>
        <xdr:nvGrpSpPr>
          <xdr:cNvPr id="18" name="Группа 17"/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/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id="{00000000-0008-0000-0400-00003E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/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/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/>
        <xdr:cNvGrpSpPr/>
      </xdr:nvGrpSpPr>
      <xdr:grpSpPr>
        <a:xfrm>
          <a:off x="5660572" y="0"/>
          <a:ext cx="16192500" cy="3639891"/>
          <a:chOff x="5660572" y="0"/>
          <a:chExt cx="16192500" cy="3639891"/>
        </a:xfrm>
      </xdr:grpSpPr>
      <xdr:sp macro="" textlink="">
        <xdr:nvSpPr>
          <xdr:cNvPr id="43" name="Прямоугольник 42"/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/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/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/>
        <xdr:cNvGrpSpPr/>
      </xdr:nvGrpSpPr>
      <xdr:grpSpPr>
        <a:xfrm>
          <a:off x="0" y="0"/>
          <a:ext cx="21745452" cy="9703130"/>
          <a:chOff x="0" y="0"/>
          <a:chExt cx="21890182" cy="9109364"/>
        </a:xfrm>
      </xdr:grpSpPr>
      <xdr:sp macro="" textlink="">
        <xdr:nvSpPr>
          <xdr:cNvPr id="35" name="Прямоугольник 34"/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/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/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/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/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/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/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Красноармейский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/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/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/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100946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/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/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0,72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/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0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/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/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/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/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/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/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/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/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/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/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/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Красноармейский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/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/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16,8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/>
        <xdr:cNvGrpSpPr/>
      </xdr:nvGrpSpPr>
      <xdr:grpSpPr>
        <a:xfrm>
          <a:off x="530678" y="3599705"/>
          <a:ext cx="10613571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/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/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/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/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/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/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/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/>
        <xdr:cNvGrpSpPr/>
      </xdr:nvGrpSpPr>
      <xdr:grpSpPr>
        <a:xfrm>
          <a:off x="69273" y="103909"/>
          <a:ext cx="1092370" cy="967592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/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/>
        <xdr:cNvGrpSpPr/>
      </xdr:nvGrpSpPr>
      <xdr:grpSpPr>
        <a:xfrm>
          <a:off x="69273" y="51955"/>
          <a:ext cx="1088906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/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/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юпаков Егор Игоревич" refreshedDate="45133.727322685183" missingItemsLimit="0" createdVersion="6" refreshedVersion="6" minRefreshableVersion="3" recordCount="1672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6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6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2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6">
      <sharedItems/>
    </cacheField>
    <cacheField name="Ссылка для массива Рейтинга" numFmtId="166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_обеспеч_Т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20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СводнаяТаблица_мун_с_накоп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20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Сводная таблица_рейт_общ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СводнаяТаблица_рейт_деталМО_общий_кнопка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6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Сводная таблица_КрКр2вар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59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1">
    <i>
      <x v="20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1">
      <pivotArea dataOnly="0" labelOnly="1" outline="0" fieldPosition="0">
        <references count="1">
          <reference field="3" count="0"/>
        </references>
      </pivotArea>
    </format>
    <format dxfId="0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СводнаяТаблица_мун_чис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20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СводнаяТаблица_обеспеч_БООП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20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СводнаяТаблица_рейт_деталМ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СводнаяТаблица_мун_интерне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2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СводнаяТаблица_рейт_по_показ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"/>
    </i>
    <i>
      <x v="37"/>
    </i>
    <i>
      <x v="23"/>
    </i>
    <i>
      <x v="22"/>
    </i>
    <i>
      <x v="11"/>
    </i>
    <i>
      <x v="29"/>
    </i>
    <i>
      <x v="34"/>
    </i>
    <i>
      <x v="17"/>
    </i>
    <i>
      <x v="40"/>
    </i>
    <i>
      <x v="16"/>
    </i>
    <i>
      <x v="3"/>
    </i>
    <i>
      <x v="12"/>
    </i>
    <i>
      <x v="20"/>
    </i>
    <i>
      <x v="4"/>
    </i>
    <i>
      <x v="42"/>
    </i>
    <i>
      <x v="39"/>
    </i>
    <i>
      <x v="5"/>
    </i>
    <i>
      <x/>
    </i>
    <i>
      <x v="30"/>
    </i>
    <i>
      <x v="25"/>
    </i>
    <i>
      <x v="1"/>
    </i>
    <i>
      <x v="7"/>
    </i>
    <i>
      <x v="28"/>
    </i>
    <i>
      <x v="8"/>
    </i>
    <i>
      <x v="33"/>
    </i>
    <i>
      <x v="35"/>
    </i>
    <i>
      <x v="24"/>
    </i>
    <i>
      <x v="43"/>
    </i>
    <i>
      <x v="31"/>
    </i>
    <i>
      <x v="36"/>
    </i>
    <i>
      <x v="19"/>
    </i>
    <i>
      <x v="27"/>
    </i>
    <i>
      <x v="9"/>
    </i>
    <i>
      <x v="6"/>
    </i>
    <i>
      <x v="10"/>
    </i>
    <i>
      <x v="14"/>
    </i>
    <i>
      <x v="15"/>
    </i>
    <i>
      <x v="26"/>
    </i>
    <i>
      <x v="38"/>
    </i>
    <i>
      <x v="41"/>
    </i>
    <i>
      <x v="32"/>
    </i>
    <i>
      <x v="13"/>
    </i>
    <i>
      <x v="21"/>
    </i>
    <i>
      <x v="18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СводнаяТаблица_обесп_безна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20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_обеспеч_офи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20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СводнаяТаблица_обеспеч_ифра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20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СводнаяТаблица_мун_Индекс ФД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2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СводнаяТаблица_рейт_по_показ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4" firstHeaderRow="1" firstDataRow="2" firstDataCol="1" rowPageCount="1" colPageCount="1"/>
  <pivotFields count="17">
    <pivotField showAll="0"/>
    <pivotField showAll="0"/>
    <pivotField axis="axisRow" showAll="0">
      <items count="45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>
      <x v="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СводнаяТаблица_рейт_по_показ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3"/>
    </i>
    <i>
      <x v="11"/>
    </i>
    <i>
      <x v="2"/>
    </i>
    <i>
      <x v="20"/>
    </i>
    <i>
      <x v="12"/>
    </i>
    <i>
      <x v="7"/>
    </i>
    <i>
      <x v="28"/>
    </i>
    <i>
      <x v="8"/>
    </i>
    <i>
      <x/>
    </i>
    <i>
      <x v="24"/>
    </i>
    <i>
      <x v="4"/>
    </i>
    <i>
      <x v="29"/>
    </i>
    <i>
      <x v="19"/>
    </i>
    <i>
      <x v="14"/>
    </i>
    <i>
      <x v="34"/>
    </i>
    <i>
      <x v="3"/>
    </i>
    <i>
      <x v="10"/>
    </i>
    <i>
      <x v="22"/>
    </i>
    <i>
      <x v="33"/>
    </i>
    <i>
      <x v="40"/>
    </i>
    <i>
      <x v="36"/>
    </i>
    <i>
      <x v="41"/>
    </i>
    <i>
      <x v="38"/>
    </i>
    <i>
      <x v="1"/>
    </i>
    <i>
      <x v="21"/>
    </i>
    <i>
      <x v="13"/>
    </i>
    <i>
      <x v="17"/>
    </i>
    <i>
      <x v="16"/>
    </i>
    <i>
      <x v="5"/>
    </i>
    <i>
      <x v="37"/>
    </i>
    <i>
      <x v="30"/>
    </i>
    <i>
      <x v="42"/>
    </i>
    <i>
      <x v="15"/>
    </i>
    <i>
      <x v="39"/>
    </i>
    <i>
      <x v="25"/>
    </i>
    <i>
      <x v="6"/>
    </i>
    <i>
      <x v="43"/>
    </i>
    <i>
      <x v="9"/>
    </i>
    <i>
      <x v="32"/>
    </i>
    <i>
      <x v="35"/>
    </i>
    <i>
      <x v="27"/>
    </i>
    <i>
      <x v="18"/>
    </i>
    <i>
      <x v="26"/>
    </i>
    <i>
      <x v="3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_рейт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Краснодарский край" cacheId="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Таблица_мун_жалоб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20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Таблица_мун_Ф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20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Таблица_рейт_общ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Таблица_мун_банк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20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 s="1"/>
        <i x="1" s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 s="1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4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3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 s="1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1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/>
        <i x="17"/>
        <i x="8"/>
        <i x="18"/>
        <i x="16"/>
        <i x="6"/>
        <i x="14"/>
        <i x="15"/>
        <i x="5"/>
        <i x="9"/>
        <i x="10" s="1"/>
        <i x="12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 s="1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3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 s="1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" cache="Срез_Муниципальное_образование1" caption="Муниципальное образование" startItem="8" rowHeight="225425"/>
  <slicer name="Показатель 1" cache="Срез_Показатель1" caption="Показатель" showCaption="0" rowHeight="225425"/>
  <slicer name="Дата 1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tartItem="2" showCaption="0" rowHeight="225425"/>
  <slicer name="Дата 2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3" caption="Муниципальное образование" startItem="2" showCaption="0" rowHeight="225425"/>
  <slicer name="Дата 3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" caption="Муниципальное образование" rowHeight="225425"/>
  <slicer name="Показатель 2" cache="Срез_Показатель2" caption="Показатель" showCaption="0" rowHeight="225425"/>
  <slicer name="Дата 4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4" cache="Срез_Муниципальное_образование4" caption="Муниципальное образование" columnCount="6" showCaption="0" rowHeight="225425"/>
  <slicer name="Показатель 3" cache="Срез_Показатель3" caption="Показатель" rowHeight="225425"/>
  <slicer name="Дата 5" cache="Срез_Дата5" caption="Дата" columnCount="2" showCaption="0" rowHeight="225425"/>
</slicers>
</file>

<file path=xl/tables/table1.xml><?xml version="1.0" encoding="utf-8"?>
<table xmlns="http://schemas.openxmlformats.org/spreadsheetml/2006/main" id="1" name="Таблица1" displayName="Таблица1" ref="A2:T48" totalsRowShown="0" headerRowDxfId="62" dataDxfId="60" headerRowBorderDxfId="61" tableBorderDxfId="59">
  <autoFilter ref="A2:T48"/>
  <tableColumns count="20">
    <tableColumn id="1" name="№ п/п" dataDxfId="58">
      <calculatedColumnFormula>1+A2</calculatedColumnFormula>
    </tableColumn>
    <tableColumn id="2" name="Муниципальное образование" dataDxfId="57"/>
    <tableColumn id="3" name="Количество банковских офисов, ед. на 01.01.2022" dataDxfId="56"/>
    <tableColumn id="4" name="Численность населения, чел на 01.01.2022" dataDxfId="55"/>
    <tableColumn id="5" name="Количество банковских офисов, ед.на тыс. жителей на 01.01.2022" dataDxfId="54">
      <calculatedColumnFormula>C3/D3*1000</calculatedColumnFormula>
    </tableColumn>
    <tableColumn id="6" name="Банкоматы, платежные терминалы на 01.01.2022" dataDxfId="53"/>
    <tableColumn id="7" name="Электронные терминалы на 01.01.2022" dataDxfId="52"/>
    <tableColumn id="8" name="ВСЕГО инфраструктура на 01.01.2022" dataDxfId="51"/>
    <tableColumn id="9" name="Обеспеченность инфраструктурой на 01.01.2022" dataDxfId="50"/>
    <tableColumn id="10" name="Количество банкоматов и касс банковских платежных агентов, ед.на 01.01.2022" dataDxfId="49"/>
    <tableColumn id="11" name="Обеспеченность банкоматами и кассами банковских платежных агентов (субагентов), ед.на тыс жителей на 01.01.2022" dataDxfId="48"/>
    <tableColumn id="12" name="Количество банковских офисов, ед. на 01.01.2023" dataDxfId="47"/>
    <tableColumn id="13" name="Численность населения, чел. на 01.01.2023" dataDxfId="46"/>
    <tableColumn id="14" name="Количество банковских офисов, ед.на тыс. жителей на 01.01.2023" dataDxfId="45">
      <calculatedColumnFormula>L3/M3*1000</calculatedColumnFormula>
    </tableColumn>
    <tableColumn id="15" name="Банкоматы, платежные терминалы на 01.01.2023" dataDxfId="44"/>
    <tableColumn id="16" name="Электронные терминалы на 01.01.2023" dataDxfId="43"/>
    <tableColumn id="17" name="ВСЕГО инфраструктура на 01.01.2023" dataDxfId="42"/>
    <tableColumn id="18" name="Обеспеченность инфраструктурой на 01.01.2023" dataDxfId="41"/>
    <tableColumn id="19" name="Количество банкоматов и касс банковских платежных агентов, ед.на 01.01.2023" dataDxfId="40"/>
    <tableColumn id="20" name="Обеспеченность банкоматами и кассами банковских платежных агентов (субагентов), ед.на тыс жителей на 01.01.2023" dataDxfId="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_основная" displayName="Таблица_основная" ref="A1:Q1673" totalsRowShown="0" headerRowDxfId="38" dataDxfId="37" tableBorderDxfId="36">
  <autoFilter ref="A1:Q1673"/>
  <sortState ref="A2:Q1673">
    <sortCondition ref="B1:B1673"/>
  </sortState>
  <tableColumns count="17">
    <tableColumn id="12" name="№ для расчета рейтинга" dataDxfId="35"/>
    <tableColumn id="9" name="№ для добавления данных (исходная)" dataDxfId="34"/>
    <tableColumn id="1" name="Муниципальное образование" dataDxfId="33"/>
    <tableColumn id="2" name="Показатель" dataDxfId="32"/>
    <tableColumn id="3" name="Дата" dataDxfId="31"/>
    <tableColumn id="4" name="Значение" dataDxfId="30"/>
    <tableColumn id="10" name="Рейтинг" dataDxfId="29"/>
    <tableColumn id="5" name="КрКр" dataDxfId="28"/>
    <tableColumn id="6" name="Значение КрКр" dataDxfId="27"/>
    <tableColumn id="7" name="РФ" dataDxfId="26"/>
    <tableColumn id="8" name="Значение РФ" dataDxfId="25"/>
    <tableColumn id="11" name="Общий рейтинг" dataDxfId="24" dataCellStyle="Финансовый"/>
    <tableColumn id="16" name="Рейтинг расчет" dataDxfId="23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22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21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20"/>
    <tableColumn id="15" name="Последняя строка моссива" dataDxfId="19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id="4" name="Таблица_сводный_рейтинг" displayName="Таблица_сводный_рейтинг" ref="A1:N89" totalsRowShown="0" headerRowDxfId="18" dataDxfId="17" tableBorderDxfId="16">
  <autoFilter ref="A1:N89"/>
  <sortState ref="A2:N89">
    <sortCondition ref="A1:A89"/>
  </sortState>
  <tableColumns count="14">
    <tableColumn id="11" name="№ для расчета общего рейтинга" dataDxfId="15"/>
    <tableColumn id="12" name="№ для добавления данных (исходная) и расчета суммы рейтингов" dataDxfId="14"/>
    <tableColumn id="1" name="Муниципальное образование" dataDxfId="13"/>
    <tableColumn id="2" name="Дата" dataDxfId="12"/>
    <tableColumn id="24" name="Общий рейтинг" dataDxfId="11"/>
    <tableColumn id="17" name="Сумма рейтингов" dataDxfId="10"/>
    <tableColumn id="13" name="Общий рейтинг расчет" dataDxfId="9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name="Ссылка для расчета рейтинга" dataDxfId="8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name="Первая строка массива" dataDxfId="7"/>
    <tableColumn id="14" name="Последняя строка массива" dataDxfId="6">
      <calculatedColumnFormula>Таблица_сводный_рейтинг[[#This Row],[Первая строка массива]]+43</calculatedColumnFormula>
    </tableColumn>
    <tableColumn id="18" name="Сумма рейтингов расчет" dataDxfId="5">
      <calculatedColumnFormula>SUM(INDIRECT(Таблица_сводный_рейтинг[[#This Row],[Ссылка для суммирования рейтинга]]))</calculatedColumnFormula>
    </tableColumn>
    <tableColumn id="3" name="Ссылка для суммирования рейтинга" dataDxfId="4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name="Первая строка массива2" dataDxfId="3">
      <calculatedColumnFormula>N1+1</calculatedColumnFormula>
    </tableColumn>
    <tableColumn id="7" name="Последняя строка массива2" dataDxfId="2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 x14ac:dyDescent="0.2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15" customHeight="1" thickBot="1" x14ac:dyDescent="0.25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75" x14ac:dyDescent="0.2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75" x14ac:dyDescent="0.2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75" x14ac:dyDescent="0.2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75" x14ac:dyDescent="0.2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75" x14ac:dyDescent="0.2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75" x14ac:dyDescent="0.2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75" x14ac:dyDescent="0.2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75" x14ac:dyDescent="0.2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75" x14ac:dyDescent="0.2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75" x14ac:dyDescent="0.2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75" x14ac:dyDescent="0.2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75" x14ac:dyDescent="0.2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75" x14ac:dyDescent="0.2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75" x14ac:dyDescent="0.2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75" x14ac:dyDescent="0.2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75" x14ac:dyDescent="0.2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75" x14ac:dyDescent="0.2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75" x14ac:dyDescent="0.2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75" x14ac:dyDescent="0.2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75" x14ac:dyDescent="0.2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75" x14ac:dyDescent="0.2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75" x14ac:dyDescent="0.2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75" x14ac:dyDescent="0.2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75" x14ac:dyDescent="0.2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75" x14ac:dyDescent="0.2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75" x14ac:dyDescent="0.2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75" x14ac:dyDescent="0.2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75" x14ac:dyDescent="0.2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75" x14ac:dyDescent="0.2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75" x14ac:dyDescent="0.2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75" x14ac:dyDescent="0.2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75" x14ac:dyDescent="0.2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75" x14ac:dyDescent="0.2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75" x14ac:dyDescent="0.2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75" x14ac:dyDescent="0.2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75" x14ac:dyDescent="0.2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75" x14ac:dyDescent="0.2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75" x14ac:dyDescent="0.2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75" x14ac:dyDescent="0.2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75" x14ac:dyDescent="0.2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75" x14ac:dyDescent="0.2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75" x14ac:dyDescent="0.2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75" x14ac:dyDescent="0.2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75" x14ac:dyDescent="0.2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75" x14ac:dyDescent="0.2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75" x14ac:dyDescent="0.2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J12:AD20"/>
  <sheetViews>
    <sheetView showGridLines="0" topLeftCell="J1" zoomScale="70" zoomScaleNormal="70" workbookViewId="0">
      <selection activeCell="AM15" sqref="AM15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 x14ac:dyDescent="0.2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4.1023842917251043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-2.0000000000000018E-2</v>
      </c>
      <c r="AB12" s="168"/>
      <c r="AC12" s="168"/>
      <c r="AD12" s="162"/>
    </row>
    <row r="13" spans="10:30" ht="12.75" customHeight="1" x14ac:dyDescent="0.2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5.5" x14ac:dyDescent="0.2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-1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-1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5:O21"/>
  <sheetViews>
    <sheetView showGridLines="0" zoomScale="70" zoomScaleNormal="70" workbookViewId="0">
      <selection activeCell="AM22" sqref="AM22"/>
    </sheetView>
  </sheetViews>
  <sheetFormatPr defaultRowHeight="12.75" x14ac:dyDescent="0.2"/>
  <sheetData>
    <row r="15" spans="11:14" x14ac:dyDescent="0.2">
      <c r="K15" s="171"/>
      <c r="L15" s="171"/>
    </row>
    <row r="16" spans="11:14" x14ac:dyDescent="0.2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7.0063694267516023</v>
      </c>
      <c r="N16" s="171"/>
    </row>
    <row r="17" spans="13:15" x14ac:dyDescent="0.2">
      <c r="M17" s="171"/>
      <c r="N17" s="171"/>
    </row>
    <row r="20" spans="13:15" x14ac:dyDescent="0.2">
      <c r="N20" s="170"/>
      <c r="O20" s="170"/>
    </row>
    <row r="21" spans="13:15" x14ac:dyDescent="0.2">
      <c r="N21" s="170"/>
      <c r="O21" s="170"/>
    </row>
  </sheetData>
  <mergeCells count="3">
    <mergeCell ref="N20:O21"/>
    <mergeCell ref="K15:L16"/>
    <mergeCell ref="M16:N1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4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5" thickBot="1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5" thickBot="1" x14ac:dyDescent="0.25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0.75" x14ac:dyDescent="0.4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0.75" x14ac:dyDescent="0.4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0.75" x14ac:dyDescent="0.4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0.75" x14ac:dyDescent="0.4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5" thickBot="1" x14ac:dyDescent="0.45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5" x14ac:dyDescent="0.2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cols>
    <col min="8" max="8" width="12.5703125" customWidth="1"/>
    <col min="21" max="21" width="13.140625" customWidth="1"/>
  </cols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x14ac:dyDescent="0.2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5" thickBot="1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5" thickBot="1" x14ac:dyDescent="0.25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0.75" x14ac:dyDescent="0.4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Белоглинский район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Успенский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11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0.75" x14ac:dyDescent="0.4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Темрюкский район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1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Приморско-Ахтарский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11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0.75" x14ac:dyDescent="0.4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Курганинский район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2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Гулькевичский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12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0.75" x14ac:dyDescent="0.4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Крымский район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3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Крыловский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13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5" thickBot="1" x14ac:dyDescent="0.45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3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Каневский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13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5" x14ac:dyDescent="0.55000000000000004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10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-4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x14ac:dyDescent="0.2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x14ac:dyDescent="0.2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x14ac:dyDescent="0.2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="85" zoomScaleNormal="85" workbookViewId="0">
      <selection activeCell="D2" sqref="D2"/>
    </sheetView>
  </sheetViews>
  <sheetFormatPr defaultRowHeight="12.75" x14ac:dyDescent="0.2"/>
  <cols>
    <col min="1" max="1" width="32.140625" bestFit="1" customWidth="1"/>
    <col min="11" max="11" width="9.7109375" bestFit="1" customWidth="1"/>
    <col min="12" max="12" width="19.7109375" customWidth="1"/>
    <col min="13" max="22" width="20.7109375" style="38" customWidth="1"/>
    <col min="23" max="23" width="12.28515625" customWidth="1"/>
    <col min="24" max="24" width="16.7109375" customWidth="1"/>
  </cols>
  <sheetData>
    <row r="1" spans="1:25" ht="25.5" x14ac:dyDescent="0.2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28.25" thickBot="1" x14ac:dyDescent="0.25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 x14ac:dyDescent="0.2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 x14ac:dyDescent="0.2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 x14ac:dyDescent="0.2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 x14ac:dyDescent="0.2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 x14ac:dyDescent="0.2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 x14ac:dyDescent="0.2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 x14ac:dyDescent="0.2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 x14ac:dyDescent="0.2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 x14ac:dyDescent="0.2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 x14ac:dyDescent="0.2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 x14ac:dyDescent="0.2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 x14ac:dyDescent="0.2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 x14ac:dyDescent="0.2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 x14ac:dyDescent="0.2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 x14ac:dyDescent="0.2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 x14ac:dyDescent="0.2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 x14ac:dyDescent="0.2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 x14ac:dyDescent="0.2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 x14ac:dyDescent="0.2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 x14ac:dyDescent="0.2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 x14ac:dyDescent="0.2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 x14ac:dyDescent="0.2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 x14ac:dyDescent="0.2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 x14ac:dyDescent="0.2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 x14ac:dyDescent="0.2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 x14ac:dyDescent="0.2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 x14ac:dyDescent="0.2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 x14ac:dyDescent="0.2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 x14ac:dyDescent="0.2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 x14ac:dyDescent="0.2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 x14ac:dyDescent="0.2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 x14ac:dyDescent="0.2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 x14ac:dyDescent="0.2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 x14ac:dyDescent="0.2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 x14ac:dyDescent="0.2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 x14ac:dyDescent="0.2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 x14ac:dyDescent="0.2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 x14ac:dyDescent="0.2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 x14ac:dyDescent="0.2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 x14ac:dyDescent="0.2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 x14ac:dyDescent="0.2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 x14ac:dyDescent="0.2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 x14ac:dyDescent="0.2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 x14ac:dyDescent="0.2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 x14ac:dyDescent="0.2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 x14ac:dyDescent="0.2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28.25" thickBot="1" x14ac:dyDescent="0.25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 x14ac:dyDescent="0.2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 x14ac:dyDescent="0.2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 x14ac:dyDescent="0.2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 x14ac:dyDescent="0.2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 x14ac:dyDescent="0.2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 x14ac:dyDescent="0.2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 x14ac:dyDescent="0.2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 x14ac:dyDescent="0.2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 x14ac:dyDescent="0.2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 x14ac:dyDescent="0.2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 x14ac:dyDescent="0.2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 x14ac:dyDescent="0.2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 x14ac:dyDescent="0.2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 x14ac:dyDescent="0.2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 x14ac:dyDescent="0.2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 x14ac:dyDescent="0.2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 x14ac:dyDescent="0.2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 x14ac:dyDescent="0.2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 x14ac:dyDescent="0.2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 x14ac:dyDescent="0.2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 x14ac:dyDescent="0.2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 x14ac:dyDescent="0.2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 x14ac:dyDescent="0.2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 x14ac:dyDescent="0.2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 x14ac:dyDescent="0.2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 x14ac:dyDescent="0.2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 x14ac:dyDescent="0.2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 x14ac:dyDescent="0.2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 x14ac:dyDescent="0.2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 x14ac:dyDescent="0.2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 x14ac:dyDescent="0.2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 x14ac:dyDescent="0.2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 x14ac:dyDescent="0.2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 x14ac:dyDescent="0.2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 x14ac:dyDescent="0.2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 x14ac:dyDescent="0.2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 x14ac:dyDescent="0.2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 x14ac:dyDescent="0.2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 x14ac:dyDescent="0.2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 x14ac:dyDescent="0.2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 x14ac:dyDescent="0.2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 x14ac:dyDescent="0.2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 x14ac:dyDescent="0.2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 x14ac:dyDescent="0.2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 x14ac:dyDescent="0.2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H20" sqref="H20"/>
    </sheetView>
  </sheetViews>
  <sheetFormatPr defaultRowHeight="12.75" x14ac:dyDescent="0.2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Q1673"/>
  <sheetViews>
    <sheetView zoomScale="70" zoomScaleNormal="70" workbookViewId="0">
      <selection activeCell="L59" sqref="E59:L60"/>
    </sheetView>
  </sheetViews>
  <sheetFormatPr defaultRowHeight="12.75" x14ac:dyDescent="0.2"/>
  <cols>
    <col min="1" max="1" width="6.42578125" style="30" customWidth="1"/>
    <col min="2" max="2" width="4.85546875" style="30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57" customWidth="1"/>
    <col min="13" max="13" width="20.85546875" style="30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 x14ac:dyDescent="0.2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75" x14ac:dyDescent="0.25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75" x14ac:dyDescent="0.25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75" x14ac:dyDescent="0.25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75" x14ac:dyDescent="0.25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75" x14ac:dyDescent="0.25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75" x14ac:dyDescent="0.25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75" x14ac:dyDescent="0.25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75" x14ac:dyDescent="0.25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75" x14ac:dyDescent="0.25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75" x14ac:dyDescent="0.25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75" x14ac:dyDescent="0.25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75" x14ac:dyDescent="0.25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75" x14ac:dyDescent="0.25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75" x14ac:dyDescent="0.25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75" x14ac:dyDescent="0.25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75" x14ac:dyDescent="0.25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75" x14ac:dyDescent="0.25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75" x14ac:dyDescent="0.25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75" x14ac:dyDescent="0.25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75" x14ac:dyDescent="0.25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75" x14ac:dyDescent="0.25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75" x14ac:dyDescent="0.25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75" x14ac:dyDescent="0.25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75" x14ac:dyDescent="0.25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75" x14ac:dyDescent="0.25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75" x14ac:dyDescent="0.25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75" x14ac:dyDescent="0.25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75" x14ac:dyDescent="0.25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75" x14ac:dyDescent="0.25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75" x14ac:dyDescent="0.25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75" x14ac:dyDescent="0.25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75" x14ac:dyDescent="0.25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75" x14ac:dyDescent="0.25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75" x14ac:dyDescent="0.25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75" x14ac:dyDescent="0.25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75" x14ac:dyDescent="0.25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75" x14ac:dyDescent="0.25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75" x14ac:dyDescent="0.25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75" x14ac:dyDescent="0.25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75" x14ac:dyDescent="0.25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75" x14ac:dyDescent="0.25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75" x14ac:dyDescent="0.25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75" x14ac:dyDescent="0.25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75" x14ac:dyDescent="0.25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75" x14ac:dyDescent="0.25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75" x14ac:dyDescent="0.25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75" x14ac:dyDescent="0.25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75" x14ac:dyDescent="0.25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75" x14ac:dyDescent="0.25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75" x14ac:dyDescent="0.25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75" x14ac:dyDescent="0.25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75" x14ac:dyDescent="0.25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75" x14ac:dyDescent="0.25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75" x14ac:dyDescent="0.25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75" x14ac:dyDescent="0.25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75" x14ac:dyDescent="0.25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75" x14ac:dyDescent="0.25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75" x14ac:dyDescent="0.25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75" x14ac:dyDescent="0.25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75" x14ac:dyDescent="0.25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75" x14ac:dyDescent="0.25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75" x14ac:dyDescent="0.25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75" x14ac:dyDescent="0.25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75" x14ac:dyDescent="0.25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75" x14ac:dyDescent="0.25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75" x14ac:dyDescent="0.25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75" x14ac:dyDescent="0.25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75" x14ac:dyDescent="0.25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75" x14ac:dyDescent="0.25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75" x14ac:dyDescent="0.25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75" x14ac:dyDescent="0.25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75" x14ac:dyDescent="0.25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75" x14ac:dyDescent="0.25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75" x14ac:dyDescent="0.25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75" x14ac:dyDescent="0.25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75" x14ac:dyDescent="0.25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75" x14ac:dyDescent="0.25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75" x14ac:dyDescent="0.25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75" x14ac:dyDescent="0.25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75" x14ac:dyDescent="0.25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75" x14ac:dyDescent="0.25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75" x14ac:dyDescent="0.25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75" x14ac:dyDescent="0.25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75" x14ac:dyDescent="0.25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75" x14ac:dyDescent="0.25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75" x14ac:dyDescent="0.25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75" x14ac:dyDescent="0.25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75" x14ac:dyDescent="0.25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75" x14ac:dyDescent="0.25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75" x14ac:dyDescent="0.25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75" x14ac:dyDescent="0.25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75" x14ac:dyDescent="0.25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75" x14ac:dyDescent="0.25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75" x14ac:dyDescent="0.25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75" x14ac:dyDescent="0.25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75" x14ac:dyDescent="0.25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75" x14ac:dyDescent="0.25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75" x14ac:dyDescent="0.25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75" x14ac:dyDescent="0.25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75" x14ac:dyDescent="0.25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75" x14ac:dyDescent="0.25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75" x14ac:dyDescent="0.25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75" x14ac:dyDescent="0.25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75" x14ac:dyDescent="0.25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75" x14ac:dyDescent="0.25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75" x14ac:dyDescent="0.25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75" x14ac:dyDescent="0.25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75" x14ac:dyDescent="0.25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75" x14ac:dyDescent="0.25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75" x14ac:dyDescent="0.25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75" x14ac:dyDescent="0.25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75" x14ac:dyDescent="0.25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75" x14ac:dyDescent="0.25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75" x14ac:dyDescent="0.25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75" x14ac:dyDescent="0.25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75" x14ac:dyDescent="0.25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75" x14ac:dyDescent="0.25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75" x14ac:dyDescent="0.25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75" x14ac:dyDescent="0.25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75" x14ac:dyDescent="0.25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75" x14ac:dyDescent="0.25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75" x14ac:dyDescent="0.25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75" x14ac:dyDescent="0.25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75" x14ac:dyDescent="0.25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75" x14ac:dyDescent="0.25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75" x14ac:dyDescent="0.25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75" x14ac:dyDescent="0.25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75" x14ac:dyDescent="0.25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75" x14ac:dyDescent="0.25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75" x14ac:dyDescent="0.25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75" x14ac:dyDescent="0.25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75" x14ac:dyDescent="0.25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75" x14ac:dyDescent="0.25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75" x14ac:dyDescent="0.25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75" x14ac:dyDescent="0.25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75" x14ac:dyDescent="0.25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75" x14ac:dyDescent="0.25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75" x14ac:dyDescent="0.25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75" x14ac:dyDescent="0.25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75" x14ac:dyDescent="0.25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75" x14ac:dyDescent="0.25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75" x14ac:dyDescent="0.25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75" x14ac:dyDescent="0.25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75" x14ac:dyDescent="0.25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75" x14ac:dyDescent="0.25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75" x14ac:dyDescent="0.25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75" x14ac:dyDescent="0.25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75" x14ac:dyDescent="0.25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75" x14ac:dyDescent="0.25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75" x14ac:dyDescent="0.25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75" x14ac:dyDescent="0.25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75" x14ac:dyDescent="0.25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75" x14ac:dyDescent="0.25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75" x14ac:dyDescent="0.25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75" x14ac:dyDescent="0.25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75" x14ac:dyDescent="0.25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75" x14ac:dyDescent="0.25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75" x14ac:dyDescent="0.25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75" x14ac:dyDescent="0.25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75" x14ac:dyDescent="0.25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75" x14ac:dyDescent="0.25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75" x14ac:dyDescent="0.25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75" x14ac:dyDescent="0.25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75" x14ac:dyDescent="0.25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75" x14ac:dyDescent="0.25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75" x14ac:dyDescent="0.25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75" x14ac:dyDescent="0.25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75" x14ac:dyDescent="0.25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75" x14ac:dyDescent="0.25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75" x14ac:dyDescent="0.25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75" x14ac:dyDescent="0.25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75" x14ac:dyDescent="0.25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75" x14ac:dyDescent="0.25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75" x14ac:dyDescent="0.25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75" x14ac:dyDescent="0.25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75" x14ac:dyDescent="0.25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75" x14ac:dyDescent="0.25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75" x14ac:dyDescent="0.25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75" x14ac:dyDescent="0.25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75" x14ac:dyDescent="0.25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75" x14ac:dyDescent="0.25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75" x14ac:dyDescent="0.25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75" x14ac:dyDescent="0.25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75" x14ac:dyDescent="0.25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75" x14ac:dyDescent="0.25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75" x14ac:dyDescent="0.25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75" x14ac:dyDescent="0.25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75" x14ac:dyDescent="0.25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75" x14ac:dyDescent="0.25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75" x14ac:dyDescent="0.25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75" x14ac:dyDescent="0.25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75" x14ac:dyDescent="0.25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75" x14ac:dyDescent="0.25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75" x14ac:dyDescent="0.25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75" x14ac:dyDescent="0.25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75" x14ac:dyDescent="0.25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75" x14ac:dyDescent="0.25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75" x14ac:dyDescent="0.25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75" x14ac:dyDescent="0.25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75" x14ac:dyDescent="0.25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75" x14ac:dyDescent="0.25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75" x14ac:dyDescent="0.25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75" x14ac:dyDescent="0.25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75" x14ac:dyDescent="0.25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75" x14ac:dyDescent="0.25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75" x14ac:dyDescent="0.25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75" x14ac:dyDescent="0.25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75" x14ac:dyDescent="0.25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75" x14ac:dyDescent="0.25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75" x14ac:dyDescent="0.25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75" x14ac:dyDescent="0.25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75" x14ac:dyDescent="0.25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75" x14ac:dyDescent="0.25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75" x14ac:dyDescent="0.25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75" x14ac:dyDescent="0.25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75" x14ac:dyDescent="0.25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75" x14ac:dyDescent="0.25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75" x14ac:dyDescent="0.25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75" x14ac:dyDescent="0.25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75" x14ac:dyDescent="0.25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75" x14ac:dyDescent="0.25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75" x14ac:dyDescent="0.25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75" x14ac:dyDescent="0.25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75" x14ac:dyDescent="0.25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75" x14ac:dyDescent="0.25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75" x14ac:dyDescent="0.25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75" x14ac:dyDescent="0.25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75" x14ac:dyDescent="0.25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75" x14ac:dyDescent="0.25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75" x14ac:dyDescent="0.25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75" x14ac:dyDescent="0.25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75" x14ac:dyDescent="0.25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75" x14ac:dyDescent="0.25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75" x14ac:dyDescent="0.25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75" x14ac:dyDescent="0.25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75" x14ac:dyDescent="0.25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75" x14ac:dyDescent="0.25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75" x14ac:dyDescent="0.25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75" x14ac:dyDescent="0.25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75" x14ac:dyDescent="0.25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75" x14ac:dyDescent="0.25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75" x14ac:dyDescent="0.25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75" x14ac:dyDescent="0.25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75" x14ac:dyDescent="0.25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75" x14ac:dyDescent="0.25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75" x14ac:dyDescent="0.25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75" x14ac:dyDescent="0.25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75" x14ac:dyDescent="0.25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75" x14ac:dyDescent="0.25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75" x14ac:dyDescent="0.25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75" x14ac:dyDescent="0.25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75" x14ac:dyDescent="0.25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75" x14ac:dyDescent="0.25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75" x14ac:dyDescent="0.25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75" x14ac:dyDescent="0.25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75" x14ac:dyDescent="0.25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75" x14ac:dyDescent="0.25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75" x14ac:dyDescent="0.25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75" x14ac:dyDescent="0.25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75" x14ac:dyDescent="0.25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75" x14ac:dyDescent="0.25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75" x14ac:dyDescent="0.25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75" x14ac:dyDescent="0.25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75" x14ac:dyDescent="0.25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75" x14ac:dyDescent="0.25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75" x14ac:dyDescent="0.25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75" x14ac:dyDescent="0.25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75" x14ac:dyDescent="0.25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75" x14ac:dyDescent="0.25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75" x14ac:dyDescent="0.25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75" x14ac:dyDescent="0.25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75" x14ac:dyDescent="0.25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75" x14ac:dyDescent="0.25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75" x14ac:dyDescent="0.25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75" x14ac:dyDescent="0.25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75" x14ac:dyDescent="0.25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75" x14ac:dyDescent="0.25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75" x14ac:dyDescent="0.25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75" x14ac:dyDescent="0.25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75" x14ac:dyDescent="0.25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75" x14ac:dyDescent="0.25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75" x14ac:dyDescent="0.25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75" x14ac:dyDescent="0.25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75" x14ac:dyDescent="0.25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75" x14ac:dyDescent="0.25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75" x14ac:dyDescent="0.25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75" x14ac:dyDescent="0.25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75" x14ac:dyDescent="0.25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75" x14ac:dyDescent="0.25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75" x14ac:dyDescent="0.25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75" x14ac:dyDescent="0.25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75" x14ac:dyDescent="0.25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75" x14ac:dyDescent="0.25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75" x14ac:dyDescent="0.25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75" x14ac:dyDescent="0.25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75" x14ac:dyDescent="0.25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75" x14ac:dyDescent="0.25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75" x14ac:dyDescent="0.25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75" x14ac:dyDescent="0.25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75" x14ac:dyDescent="0.25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75" x14ac:dyDescent="0.25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75" x14ac:dyDescent="0.25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75" x14ac:dyDescent="0.25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75" x14ac:dyDescent="0.25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75" x14ac:dyDescent="0.25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75" x14ac:dyDescent="0.25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75" x14ac:dyDescent="0.25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75" x14ac:dyDescent="0.25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75" x14ac:dyDescent="0.25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75" x14ac:dyDescent="0.25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75" x14ac:dyDescent="0.25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75" x14ac:dyDescent="0.25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75" x14ac:dyDescent="0.25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75" x14ac:dyDescent="0.25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75" x14ac:dyDescent="0.25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75" x14ac:dyDescent="0.25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75" x14ac:dyDescent="0.25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75" x14ac:dyDescent="0.25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75" x14ac:dyDescent="0.25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75" x14ac:dyDescent="0.25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75" x14ac:dyDescent="0.25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75" x14ac:dyDescent="0.25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75" x14ac:dyDescent="0.25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75" x14ac:dyDescent="0.25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75" x14ac:dyDescent="0.25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75" x14ac:dyDescent="0.25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75" x14ac:dyDescent="0.25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75" x14ac:dyDescent="0.25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75" x14ac:dyDescent="0.25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75" x14ac:dyDescent="0.25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75" x14ac:dyDescent="0.25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75" x14ac:dyDescent="0.25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75" x14ac:dyDescent="0.25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75" x14ac:dyDescent="0.25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75" x14ac:dyDescent="0.25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75" x14ac:dyDescent="0.25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75" x14ac:dyDescent="0.25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75" x14ac:dyDescent="0.25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75" x14ac:dyDescent="0.25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75" x14ac:dyDescent="0.25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75" x14ac:dyDescent="0.25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75" x14ac:dyDescent="0.25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75" x14ac:dyDescent="0.25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75" x14ac:dyDescent="0.25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75" x14ac:dyDescent="0.25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75" x14ac:dyDescent="0.25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75" x14ac:dyDescent="0.25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75" x14ac:dyDescent="0.25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75" x14ac:dyDescent="0.25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75" x14ac:dyDescent="0.25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75" x14ac:dyDescent="0.25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75" x14ac:dyDescent="0.25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75" x14ac:dyDescent="0.25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75" x14ac:dyDescent="0.25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75" x14ac:dyDescent="0.25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75" x14ac:dyDescent="0.25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75" x14ac:dyDescent="0.25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75" x14ac:dyDescent="0.25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75" x14ac:dyDescent="0.25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75" x14ac:dyDescent="0.25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75" x14ac:dyDescent="0.25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75" x14ac:dyDescent="0.25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75" x14ac:dyDescent="0.25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75" x14ac:dyDescent="0.25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75" x14ac:dyDescent="0.25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75" x14ac:dyDescent="0.25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75" x14ac:dyDescent="0.25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75" x14ac:dyDescent="0.25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75" x14ac:dyDescent="0.25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75" x14ac:dyDescent="0.25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75" x14ac:dyDescent="0.25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75" x14ac:dyDescent="0.25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75" x14ac:dyDescent="0.25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75" x14ac:dyDescent="0.25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75" x14ac:dyDescent="0.25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75" x14ac:dyDescent="0.25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75" x14ac:dyDescent="0.25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75" x14ac:dyDescent="0.25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75" x14ac:dyDescent="0.25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75" x14ac:dyDescent="0.25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75" x14ac:dyDescent="0.25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75" x14ac:dyDescent="0.25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75" x14ac:dyDescent="0.25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75" x14ac:dyDescent="0.25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75" x14ac:dyDescent="0.25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75" x14ac:dyDescent="0.25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75" x14ac:dyDescent="0.25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75" x14ac:dyDescent="0.25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75" x14ac:dyDescent="0.25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75" x14ac:dyDescent="0.25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75" x14ac:dyDescent="0.25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75" x14ac:dyDescent="0.25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75" x14ac:dyDescent="0.25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75" x14ac:dyDescent="0.25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75" x14ac:dyDescent="0.25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75" x14ac:dyDescent="0.25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75" x14ac:dyDescent="0.25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75" x14ac:dyDescent="0.25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75" x14ac:dyDescent="0.25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75" x14ac:dyDescent="0.25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75" x14ac:dyDescent="0.25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75" x14ac:dyDescent="0.25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75" x14ac:dyDescent="0.25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75" x14ac:dyDescent="0.25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75" x14ac:dyDescent="0.25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75" x14ac:dyDescent="0.25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75" x14ac:dyDescent="0.25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75" x14ac:dyDescent="0.25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75" x14ac:dyDescent="0.25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75" x14ac:dyDescent="0.25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75" x14ac:dyDescent="0.25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75" x14ac:dyDescent="0.25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75" x14ac:dyDescent="0.25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75" x14ac:dyDescent="0.25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75" x14ac:dyDescent="0.25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75" x14ac:dyDescent="0.25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75" x14ac:dyDescent="0.25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75" x14ac:dyDescent="0.25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75" x14ac:dyDescent="0.25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75" x14ac:dyDescent="0.25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75" x14ac:dyDescent="0.25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75" x14ac:dyDescent="0.25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75" x14ac:dyDescent="0.25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75" x14ac:dyDescent="0.25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75" x14ac:dyDescent="0.25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75" x14ac:dyDescent="0.25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75" x14ac:dyDescent="0.25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75" x14ac:dyDescent="0.25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75" x14ac:dyDescent="0.25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75" x14ac:dyDescent="0.25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75" x14ac:dyDescent="0.25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75" x14ac:dyDescent="0.25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75" x14ac:dyDescent="0.25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75" x14ac:dyDescent="0.25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75" x14ac:dyDescent="0.25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75" x14ac:dyDescent="0.25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75" x14ac:dyDescent="0.25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75" x14ac:dyDescent="0.25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75" x14ac:dyDescent="0.25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75" x14ac:dyDescent="0.25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75" x14ac:dyDescent="0.25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75" x14ac:dyDescent="0.25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75" x14ac:dyDescent="0.25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75" x14ac:dyDescent="0.25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75" x14ac:dyDescent="0.25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75" x14ac:dyDescent="0.25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75" x14ac:dyDescent="0.25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75" x14ac:dyDescent="0.25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75" x14ac:dyDescent="0.25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75" x14ac:dyDescent="0.25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75" x14ac:dyDescent="0.25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75" x14ac:dyDescent="0.25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75" x14ac:dyDescent="0.25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75" x14ac:dyDescent="0.25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75" x14ac:dyDescent="0.25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75" x14ac:dyDescent="0.25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75" x14ac:dyDescent="0.25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75" x14ac:dyDescent="0.25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75" x14ac:dyDescent="0.25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75" x14ac:dyDescent="0.25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75" x14ac:dyDescent="0.25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75" x14ac:dyDescent="0.25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75" x14ac:dyDescent="0.25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75" x14ac:dyDescent="0.25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75" x14ac:dyDescent="0.25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75" x14ac:dyDescent="0.25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75" x14ac:dyDescent="0.25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75" x14ac:dyDescent="0.25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75" x14ac:dyDescent="0.25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75" x14ac:dyDescent="0.25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75" x14ac:dyDescent="0.25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75" x14ac:dyDescent="0.25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75" x14ac:dyDescent="0.25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75" x14ac:dyDescent="0.25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75" x14ac:dyDescent="0.25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75" x14ac:dyDescent="0.25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75" x14ac:dyDescent="0.25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75" x14ac:dyDescent="0.25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75" x14ac:dyDescent="0.25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75" x14ac:dyDescent="0.25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75" x14ac:dyDescent="0.25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75" x14ac:dyDescent="0.25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75" x14ac:dyDescent="0.25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75" x14ac:dyDescent="0.25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75" x14ac:dyDescent="0.25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75" x14ac:dyDescent="0.25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75" x14ac:dyDescent="0.25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75" x14ac:dyDescent="0.25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75" x14ac:dyDescent="0.25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75" x14ac:dyDescent="0.25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75" x14ac:dyDescent="0.25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75" x14ac:dyDescent="0.25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75" x14ac:dyDescent="0.25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75" x14ac:dyDescent="0.25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75" x14ac:dyDescent="0.25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75" x14ac:dyDescent="0.25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75" x14ac:dyDescent="0.25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75" x14ac:dyDescent="0.25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75" x14ac:dyDescent="0.25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75" x14ac:dyDescent="0.25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75" x14ac:dyDescent="0.25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75" x14ac:dyDescent="0.25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75" x14ac:dyDescent="0.25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75" x14ac:dyDescent="0.25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75" x14ac:dyDescent="0.25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75" x14ac:dyDescent="0.25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75" x14ac:dyDescent="0.25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75" x14ac:dyDescent="0.25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75" x14ac:dyDescent="0.25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75" x14ac:dyDescent="0.25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75" x14ac:dyDescent="0.25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75" x14ac:dyDescent="0.25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75" x14ac:dyDescent="0.25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75" x14ac:dyDescent="0.25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75" x14ac:dyDescent="0.25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75" x14ac:dyDescent="0.25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75" x14ac:dyDescent="0.25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75" x14ac:dyDescent="0.25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75" x14ac:dyDescent="0.25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75" x14ac:dyDescent="0.25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75" x14ac:dyDescent="0.25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75" x14ac:dyDescent="0.25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75" x14ac:dyDescent="0.25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75" x14ac:dyDescent="0.25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75" x14ac:dyDescent="0.25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75" x14ac:dyDescent="0.25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75" x14ac:dyDescent="0.25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75" x14ac:dyDescent="0.25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75" x14ac:dyDescent="0.25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75" x14ac:dyDescent="0.25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75" x14ac:dyDescent="0.25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75" x14ac:dyDescent="0.25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75" x14ac:dyDescent="0.25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75" x14ac:dyDescent="0.25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75" x14ac:dyDescent="0.25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75" x14ac:dyDescent="0.25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75" x14ac:dyDescent="0.25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75" x14ac:dyDescent="0.25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75" x14ac:dyDescent="0.25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75" x14ac:dyDescent="0.25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75" x14ac:dyDescent="0.25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75" x14ac:dyDescent="0.25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75" x14ac:dyDescent="0.25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75" x14ac:dyDescent="0.25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75" x14ac:dyDescent="0.25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75" x14ac:dyDescent="0.25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75" x14ac:dyDescent="0.25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75" x14ac:dyDescent="0.25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75" x14ac:dyDescent="0.25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75" x14ac:dyDescent="0.25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75" x14ac:dyDescent="0.25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75" x14ac:dyDescent="0.25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75" x14ac:dyDescent="0.25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75" x14ac:dyDescent="0.25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75" x14ac:dyDescent="0.25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75" x14ac:dyDescent="0.25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75" x14ac:dyDescent="0.25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75" x14ac:dyDescent="0.25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75" x14ac:dyDescent="0.25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75" x14ac:dyDescent="0.25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75" x14ac:dyDescent="0.25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75" x14ac:dyDescent="0.25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75" x14ac:dyDescent="0.25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75" x14ac:dyDescent="0.25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75" x14ac:dyDescent="0.25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75" x14ac:dyDescent="0.25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75" x14ac:dyDescent="0.25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75" x14ac:dyDescent="0.25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75" x14ac:dyDescent="0.25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75" x14ac:dyDescent="0.25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75" x14ac:dyDescent="0.25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75" x14ac:dyDescent="0.25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75" x14ac:dyDescent="0.25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75" x14ac:dyDescent="0.25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75" x14ac:dyDescent="0.25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75" x14ac:dyDescent="0.25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75" x14ac:dyDescent="0.25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75" x14ac:dyDescent="0.25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75" x14ac:dyDescent="0.25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75" x14ac:dyDescent="0.25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75" x14ac:dyDescent="0.25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75" x14ac:dyDescent="0.25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75" x14ac:dyDescent="0.25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75" x14ac:dyDescent="0.25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75" x14ac:dyDescent="0.25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75" x14ac:dyDescent="0.25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75" x14ac:dyDescent="0.25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75" x14ac:dyDescent="0.25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75" x14ac:dyDescent="0.25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75" x14ac:dyDescent="0.25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75" x14ac:dyDescent="0.25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75" x14ac:dyDescent="0.25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75" x14ac:dyDescent="0.25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75" x14ac:dyDescent="0.25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75" x14ac:dyDescent="0.25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75" x14ac:dyDescent="0.25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75" x14ac:dyDescent="0.25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75" x14ac:dyDescent="0.25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75" x14ac:dyDescent="0.25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75" x14ac:dyDescent="0.25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75" x14ac:dyDescent="0.25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75" x14ac:dyDescent="0.25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75" x14ac:dyDescent="0.25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75" x14ac:dyDescent="0.25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75" x14ac:dyDescent="0.25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75" x14ac:dyDescent="0.25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75" x14ac:dyDescent="0.25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75" x14ac:dyDescent="0.25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75" x14ac:dyDescent="0.25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75" x14ac:dyDescent="0.25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75" x14ac:dyDescent="0.25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75" x14ac:dyDescent="0.25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75" x14ac:dyDescent="0.25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75" x14ac:dyDescent="0.25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75" x14ac:dyDescent="0.25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75" x14ac:dyDescent="0.25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75" x14ac:dyDescent="0.25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75" x14ac:dyDescent="0.25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75" x14ac:dyDescent="0.25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75" x14ac:dyDescent="0.25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75" x14ac:dyDescent="0.25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75" x14ac:dyDescent="0.25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75" x14ac:dyDescent="0.25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75" x14ac:dyDescent="0.25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75" x14ac:dyDescent="0.25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75" x14ac:dyDescent="0.25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75" x14ac:dyDescent="0.25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75" x14ac:dyDescent="0.25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75" x14ac:dyDescent="0.25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75" x14ac:dyDescent="0.25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75" x14ac:dyDescent="0.25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75" x14ac:dyDescent="0.25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75" x14ac:dyDescent="0.25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75" x14ac:dyDescent="0.25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75" x14ac:dyDescent="0.25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75" x14ac:dyDescent="0.25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75" x14ac:dyDescent="0.25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75" x14ac:dyDescent="0.25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75" x14ac:dyDescent="0.25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75" x14ac:dyDescent="0.25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75" x14ac:dyDescent="0.25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75" x14ac:dyDescent="0.25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75" x14ac:dyDescent="0.25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75" x14ac:dyDescent="0.25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75" x14ac:dyDescent="0.25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75" x14ac:dyDescent="0.25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75" x14ac:dyDescent="0.25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75" x14ac:dyDescent="0.25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75" x14ac:dyDescent="0.25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75" x14ac:dyDescent="0.25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75" x14ac:dyDescent="0.25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75" x14ac:dyDescent="0.25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75" x14ac:dyDescent="0.25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75" x14ac:dyDescent="0.25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75" x14ac:dyDescent="0.25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75" x14ac:dyDescent="0.25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75" x14ac:dyDescent="0.25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75" x14ac:dyDescent="0.25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75" x14ac:dyDescent="0.25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75" x14ac:dyDescent="0.25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75" x14ac:dyDescent="0.25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75" x14ac:dyDescent="0.25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75" x14ac:dyDescent="0.25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75" x14ac:dyDescent="0.25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75" x14ac:dyDescent="0.25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75" x14ac:dyDescent="0.25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75" x14ac:dyDescent="0.25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75" x14ac:dyDescent="0.25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75" x14ac:dyDescent="0.25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75" x14ac:dyDescent="0.25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75" x14ac:dyDescent="0.25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75" x14ac:dyDescent="0.25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75" x14ac:dyDescent="0.25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75" x14ac:dyDescent="0.25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75" x14ac:dyDescent="0.25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75" x14ac:dyDescent="0.25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75" x14ac:dyDescent="0.25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75" x14ac:dyDescent="0.25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75" x14ac:dyDescent="0.25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75" x14ac:dyDescent="0.25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75" x14ac:dyDescent="0.25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75" x14ac:dyDescent="0.25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75" x14ac:dyDescent="0.25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75" x14ac:dyDescent="0.25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75" x14ac:dyDescent="0.25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75" x14ac:dyDescent="0.25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75" x14ac:dyDescent="0.25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75" x14ac:dyDescent="0.25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75" x14ac:dyDescent="0.25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75" x14ac:dyDescent="0.25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75" x14ac:dyDescent="0.25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75" x14ac:dyDescent="0.25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75" x14ac:dyDescent="0.25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75" x14ac:dyDescent="0.25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75" x14ac:dyDescent="0.25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75" x14ac:dyDescent="0.25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75" x14ac:dyDescent="0.25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75" x14ac:dyDescent="0.25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75" x14ac:dyDescent="0.25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75" x14ac:dyDescent="0.25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75" x14ac:dyDescent="0.25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75" x14ac:dyDescent="0.25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75" x14ac:dyDescent="0.25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75" x14ac:dyDescent="0.25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75" x14ac:dyDescent="0.25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75" x14ac:dyDescent="0.25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75" x14ac:dyDescent="0.25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75" x14ac:dyDescent="0.25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75" x14ac:dyDescent="0.25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75" x14ac:dyDescent="0.25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75" x14ac:dyDescent="0.25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75" x14ac:dyDescent="0.25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75" x14ac:dyDescent="0.25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75" x14ac:dyDescent="0.25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75" x14ac:dyDescent="0.25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75" x14ac:dyDescent="0.25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75" x14ac:dyDescent="0.25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75" x14ac:dyDescent="0.25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75" x14ac:dyDescent="0.25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75" x14ac:dyDescent="0.25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75" x14ac:dyDescent="0.25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75" x14ac:dyDescent="0.25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75" x14ac:dyDescent="0.25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75" x14ac:dyDescent="0.25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75" x14ac:dyDescent="0.25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75" x14ac:dyDescent="0.25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75" x14ac:dyDescent="0.25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75" x14ac:dyDescent="0.25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75" x14ac:dyDescent="0.25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75" x14ac:dyDescent="0.25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75" x14ac:dyDescent="0.25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75" x14ac:dyDescent="0.25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75" x14ac:dyDescent="0.25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75" x14ac:dyDescent="0.25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75" x14ac:dyDescent="0.25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75" x14ac:dyDescent="0.25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75" x14ac:dyDescent="0.25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75" x14ac:dyDescent="0.25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75" x14ac:dyDescent="0.25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75" x14ac:dyDescent="0.25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75" x14ac:dyDescent="0.25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75" x14ac:dyDescent="0.25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75" x14ac:dyDescent="0.25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75" x14ac:dyDescent="0.25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75" x14ac:dyDescent="0.25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75" x14ac:dyDescent="0.25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75" x14ac:dyDescent="0.25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75" x14ac:dyDescent="0.25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75" x14ac:dyDescent="0.25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75" x14ac:dyDescent="0.25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75" x14ac:dyDescent="0.25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75" x14ac:dyDescent="0.25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75" x14ac:dyDescent="0.25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75" x14ac:dyDescent="0.25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75" x14ac:dyDescent="0.25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75" x14ac:dyDescent="0.25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75" x14ac:dyDescent="0.25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75" x14ac:dyDescent="0.25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75" x14ac:dyDescent="0.25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75" x14ac:dyDescent="0.25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75" x14ac:dyDescent="0.25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75" x14ac:dyDescent="0.25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75" x14ac:dyDescent="0.25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75" x14ac:dyDescent="0.25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75" x14ac:dyDescent="0.25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75" x14ac:dyDescent="0.25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75" x14ac:dyDescent="0.25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75" x14ac:dyDescent="0.25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75" x14ac:dyDescent="0.25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75" x14ac:dyDescent="0.25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75" x14ac:dyDescent="0.25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75" x14ac:dyDescent="0.25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75" x14ac:dyDescent="0.25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75" x14ac:dyDescent="0.25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75" x14ac:dyDescent="0.25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75" x14ac:dyDescent="0.25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75" x14ac:dyDescent="0.25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75" x14ac:dyDescent="0.25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75" x14ac:dyDescent="0.25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75" x14ac:dyDescent="0.25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75" x14ac:dyDescent="0.25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75" x14ac:dyDescent="0.25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75" x14ac:dyDescent="0.25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75" x14ac:dyDescent="0.25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75" x14ac:dyDescent="0.25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75" x14ac:dyDescent="0.25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75" x14ac:dyDescent="0.25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75" x14ac:dyDescent="0.25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75" x14ac:dyDescent="0.25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75" x14ac:dyDescent="0.25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75" x14ac:dyDescent="0.25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75" x14ac:dyDescent="0.25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75" x14ac:dyDescent="0.25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75" x14ac:dyDescent="0.25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75" x14ac:dyDescent="0.25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75" x14ac:dyDescent="0.25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75" x14ac:dyDescent="0.25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75" x14ac:dyDescent="0.25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75" x14ac:dyDescent="0.25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75" x14ac:dyDescent="0.25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75" x14ac:dyDescent="0.25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75" x14ac:dyDescent="0.25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75" x14ac:dyDescent="0.25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75" x14ac:dyDescent="0.25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75" x14ac:dyDescent="0.25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75" x14ac:dyDescent="0.25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75" x14ac:dyDescent="0.25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75" x14ac:dyDescent="0.25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75" x14ac:dyDescent="0.25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75" x14ac:dyDescent="0.25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75" x14ac:dyDescent="0.25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75" x14ac:dyDescent="0.25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75" x14ac:dyDescent="0.25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75" x14ac:dyDescent="0.25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75" x14ac:dyDescent="0.25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75" x14ac:dyDescent="0.25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75" x14ac:dyDescent="0.25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75" x14ac:dyDescent="0.25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75" x14ac:dyDescent="0.25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75" x14ac:dyDescent="0.25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75" x14ac:dyDescent="0.25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75" x14ac:dyDescent="0.25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75" x14ac:dyDescent="0.25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75" x14ac:dyDescent="0.25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75" x14ac:dyDescent="0.25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75" x14ac:dyDescent="0.25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75" x14ac:dyDescent="0.25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75" x14ac:dyDescent="0.25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75" x14ac:dyDescent="0.25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75" x14ac:dyDescent="0.25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75" x14ac:dyDescent="0.25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75" x14ac:dyDescent="0.25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75" x14ac:dyDescent="0.25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75" x14ac:dyDescent="0.25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75" x14ac:dyDescent="0.25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75" x14ac:dyDescent="0.25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75" x14ac:dyDescent="0.25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75" x14ac:dyDescent="0.25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75" x14ac:dyDescent="0.25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75" x14ac:dyDescent="0.25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75" x14ac:dyDescent="0.25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75" x14ac:dyDescent="0.25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75" x14ac:dyDescent="0.25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75" x14ac:dyDescent="0.25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75" x14ac:dyDescent="0.25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75" x14ac:dyDescent="0.25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75" x14ac:dyDescent="0.25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75" x14ac:dyDescent="0.25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75" x14ac:dyDescent="0.25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75" x14ac:dyDescent="0.25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75" x14ac:dyDescent="0.25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75" x14ac:dyDescent="0.25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75" x14ac:dyDescent="0.25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75" x14ac:dyDescent="0.25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75" x14ac:dyDescent="0.25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75" x14ac:dyDescent="0.25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75" x14ac:dyDescent="0.25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75" x14ac:dyDescent="0.25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75" x14ac:dyDescent="0.25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75" x14ac:dyDescent="0.25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75" x14ac:dyDescent="0.25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75" x14ac:dyDescent="0.25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75" x14ac:dyDescent="0.25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75" x14ac:dyDescent="0.25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75" x14ac:dyDescent="0.25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75" x14ac:dyDescent="0.25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75" x14ac:dyDescent="0.25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75" x14ac:dyDescent="0.25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75" x14ac:dyDescent="0.25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75" x14ac:dyDescent="0.25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75" x14ac:dyDescent="0.25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75" x14ac:dyDescent="0.25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75" x14ac:dyDescent="0.25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75" x14ac:dyDescent="0.25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75" x14ac:dyDescent="0.25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75" x14ac:dyDescent="0.25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75" x14ac:dyDescent="0.25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75" x14ac:dyDescent="0.25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75" x14ac:dyDescent="0.25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75" x14ac:dyDescent="0.25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75" x14ac:dyDescent="0.25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75" x14ac:dyDescent="0.25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75" x14ac:dyDescent="0.25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75" x14ac:dyDescent="0.25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75" x14ac:dyDescent="0.25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75" x14ac:dyDescent="0.25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75" x14ac:dyDescent="0.25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75" x14ac:dyDescent="0.25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75" x14ac:dyDescent="0.25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75" x14ac:dyDescent="0.25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75" x14ac:dyDescent="0.25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75" x14ac:dyDescent="0.25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75" x14ac:dyDescent="0.25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75" x14ac:dyDescent="0.25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75" x14ac:dyDescent="0.25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75" x14ac:dyDescent="0.25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75" x14ac:dyDescent="0.25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75" x14ac:dyDescent="0.25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75" x14ac:dyDescent="0.25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75" x14ac:dyDescent="0.25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75" x14ac:dyDescent="0.25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75" x14ac:dyDescent="0.25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75" x14ac:dyDescent="0.25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75" x14ac:dyDescent="0.25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75" x14ac:dyDescent="0.25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75" x14ac:dyDescent="0.25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75" x14ac:dyDescent="0.25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75" x14ac:dyDescent="0.25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75" x14ac:dyDescent="0.25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75" x14ac:dyDescent="0.25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75" x14ac:dyDescent="0.25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75" x14ac:dyDescent="0.25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75" x14ac:dyDescent="0.25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75" x14ac:dyDescent="0.25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75" x14ac:dyDescent="0.25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75" x14ac:dyDescent="0.25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75" x14ac:dyDescent="0.25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75" x14ac:dyDescent="0.25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75" x14ac:dyDescent="0.25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75" x14ac:dyDescent="0.25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75" x14ac:dyDescent="0.25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75" x14ac:dyDescent="0.25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75" x14ac:dyDescent="0.25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75" x14ac:dyDescent="0.25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75" x14ac:dyDescent="0.25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75" x14ac:dyDescent="0.25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75" x14ac:dyDescent="0.25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75" x14ac:dyDescent="0.25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75" x14ac:dyDescent="0.25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75" x14ac:dyDescent="0.25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75" x14ac:dyDescent="0.25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75" x14ac:dyDescent="0.25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75" x14ac:dyDescent="0.25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75" x14ac:dyDescent="0.25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75" x14ac:dyDescent="0.25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75" x14ac:dyDescent="0.25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75" x14ac:dyDescent="0.25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75" x14ac:dyDescent="0.25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75" x14ac:dyDescent="0.25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75" x14ac:dyDescent="0.25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75" x14ac:dyDescent="0.25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75" x14ac:dyDescent="0.25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75" x14ac:dyDescent="0.25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75" x14ac:dyDescent="0.25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75" x14ac:dyDescent="0.25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75" x14ac:dyDescent="0.25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75" x14ac:dyDescent="0.25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75" x14ac:dyDescent="0.25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75" x14ac:dyDescent="0.25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75" x14ac:dyDescent="0.25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75" x14ac:dyDescent="0.25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75" x14ac:dyDescent="0.25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75" x14ac:dyDescent="0.25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75" x14ac:dyDescent="0.25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75" x14ac:dyDescent="0.25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75" x14ac:dyDescent="0.25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75" x14ac:dyDescent="0.25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75" x14ac:dyDescent="0.25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75" x14ac:dyDescent="0.25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75" x14ac:dyDescent="0.25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75" x14ac:dyDescent="0.25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75" x14ac:dyDescent="0.25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75" x14ac:dyDescent="0.25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75" x14ac:dyDescent="0.25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75" x14ac:dyDescent="0.25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75" x14ac:dyDescent="0.25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75" x14ac:dyDescent="0.25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75" x14ac:dyDescent="0.25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75" x14ac:dyDescent="0.25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75" x14ac:dyDescent="0.25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75" x14ac:dyDescent="0.25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75" x14ac:dyDescent="0.25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75" x14ac:dyDescent="0.25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75" x14ac:dyDescent="0.25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75" x14ac:dyDescent="0.25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75" x14ac:dyDescent="0.25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75" x14ac:dyDescent="0.25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75" x14ac:dyDescent="0.25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75" x14ac:dyDescent="0.25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75" x14ac:dyDescent="0.25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75" x14ac:dyDescent="0.25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75" x14ac:dyDescent="0.25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75" x14ac:dyDescent="0.25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75" x14ac:dyDescent="0.25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75" x14ac:dyDescent="0.25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75" x14ac:dyDescent="0.25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75" x14ac:dyDescent="0.25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75" x14ac:dyDescent="0.25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75" x14ac:dyDescent="0.25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75" x14ac:dyDescent="0.25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75" x14ac:dyDescent="0.25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75" x14ac:dyDescent="0.25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75" x14ac:dyDescent="0.25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75" x14ac:dyDescent="0.25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75" x14ac:dyDescent="0.25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75" x14ac:dyDescent="0.25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75" x14ac:dyDescent="0.25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75" x14ac:dyDescent="0.25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75" x14ac:dyDescent="0.25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75" x14ac:dyDescent="0.25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75" x14ac:dyDescent="0.25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75" x14ac:dyDescent="0.25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75" x14ac:dyDescent="0.25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75" x14ac:dyDescent="0.25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75" x14ac:dyDescent="0.25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75" x14ac:dyDescent="0.25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75" x14ac:dyDescent="0.25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75" x14ac:dyDescent="0.25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75" x14ac:dyDescent="0.25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75" x14ac:dyDescent="0.25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75" x14ac:dyDescent="0.25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75" x14ac:dyDescent="0.25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75" x14ac:dyDescent="0.25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75" x14ac:dyDescent="0.25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75" x14ac:dyDescent="0.25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75" x14ac:dyDescent="0.25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75" x14ac:dyDescent="0.25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75" x14ac:dyDescent="0.25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75" x14ac:dyDescent="0.25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75" x14ac:dyDescent="0.25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75" x14ac:dyDescent="0.25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75" x14ac:dyDescent="0.25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75" x14ac:dyDescent="0.25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75" x14ac:dyDescent="0.25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75" x14ac:dyDescent="0.25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75" x14ac:dyDescent="0.25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75" x14ac:dyDescent="0.25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75" x14ac:dyDescent="0.25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75" x14ac:dyDescent="0.25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75" x14ac:dyDescent="0.25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75" x14ac:dyDescent="0.25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75" x14ac:dyDescent="0.25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75" x14ac:dyDescent="0.25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75" x14ac:dyDescent="0.25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75" x14ac:dyDescent="0.25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75" x14ac:dyDescent="0.25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75" x14ac:dyDescent="0.25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75" x14ac:dyDescent="0.25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75" x14ac:dyDescent="0.25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75" x14ac:dyDescent="0.25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75" x14ac:dyDescent="0.25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75" x14ac:dyDescent="0.25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75" x14ac:dyDescent="0.25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75" x14ac:dyDescent="0.25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75" x14ac:dyDescent="0.25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75" x14ac:dyDescent="0.25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75" x14ac:dyDescent="0.25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75" x14ac:dyDescent="0.25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75" x14ac:dyDescent="0.25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75" x14ac:dyDescent="0.25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75" x14ac:dyDescent="0.25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75" x14ac:dyDescent="0.25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75" x14ac:dyDescent="0.25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75" x14ac:dyDescent="0.25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75" x14ac:dyDescent="0.25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75" x14ac:dyDescent="0.25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75" x14ac:dyDescent="0.25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75" x14ac:dyDescent="0.25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75" x14ac:dyDescent="0.25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75" x14ac:dyDescent="0.25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75" x14ac:dyDescent="0.25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75" x14ac:dyDescent="0.25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75" x14ac:dyDescent="0.25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75" x14ac:dyDescent="0.25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75" x14ac:dyDescent="0.25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75" x14ac:dyDescent="0.25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75" x14ac:dyDescent="0.25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75" x14ac:dyDescent="0.25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75" x14ac:dyDescent="0.25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75" x14ac:dyDescent="0.25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75" x14ac:dyDescent="0.25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75" x14ac:dyDescent="0.25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75" x14ac:dyDescent="0.25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75" x14ac:dyDescent="0.25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75" x14ac:dyDescent="0.25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75" x14ac:dyDescent="0.25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75" x14ac:dyDescent="0.25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75" x14ac:dyDescent="0.25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75" x14ac:dyDescent="0.25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75" x14ac:dyDescent="0.25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75" x14ac:dyDescent="0.25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75" x14ac:dyDescent="0.25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75" x14ac:dyDescent="0.25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75" x14ac:dyDescent="0.25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75" x14ac:dyDescent="0.25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75" x14ac:dyDescent="0.25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75" x14ac:dyDescent="0.25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75" x14ac:dyDescent="0.25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75" x14ac:dyDescent="0.25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75" x14ac:dyDescent="0.25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75" x14ac:dyDescent="0.25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75" x14ac:dyDescent="0.25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75" x14ac:dyDescent="0.25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75" x14ac:dyDescent="0.25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75" x14ac:dyDescent="0.25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75" x14ac:dyDescent="0.25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75" x14ac:dyDescent="0.25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75" x14ac:dyDescent="0.25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75" x14ac:dyDescent="0.25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75" x14ac:dyDescent="0.25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75" x14ac:dyDescent="0.25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75" x14ac:dyDescent="0.25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75" x14ac:dyDescent="0.25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75" x14ac:dyDescent="0.25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75" x14ac:dyDescent="0.25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75" x14ac:dyDescent="0.25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75" x14ac:dyDescent="0.25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75" x14ac:dyDescent="0.25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75" x14ac:dyDescent="0.25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75" x14ac:dyDescent="0.25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75" x14ac:dyDescent="0.25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75" x14ac:dyDescent="0.25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75" x14ac:dyDescent="0.25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75" x14ac:dyDescent="0.25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75" x14ac:dyDescent="0.25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75" x14ac:dyDescent="0.25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75" x14ac:dyDescent="0.25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75" x14ac:dyDescent="0.25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75" x14ac:dyDescent="0.25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75" x14ac:dyDescent="0.25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75" x14ac:dyDescent="0.25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75" x14ac:dyDescent="0.25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75" x14ac:dyDescent="0.25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75" x14ac:dyDescent="0.25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75" x14ac:dyDescent="0.25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75" x14ac:dyDescent="0.25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75" x14ac:dyDescent="0.25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75" x14ac:dyDescent="0.25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75" x14ac:dyDescent="0.25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75" x14ac:dyDescent="0.25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75" x14ac:dyDescent="0.25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75" x14ac:dyDescent="0.25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75" x14ac:dyDescent="0.25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75" x14ac:dyDescent="0.25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75" x14ac:dyDescent="0.25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75" x14ac:dyDescent="0.25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75" x14ac:dyDescent="0.25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75" x14ac:dyDescent="0.25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75" x14ac:dyDescent="0.25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75" x14ac:dyDescent="0.25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75" x14ac:dyDescent="0.25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75" x14ac:dyDescent="0.25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75" x14ac:dyDescent="0.25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75" x14ac:dyDescent="0.25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75" x14ac:dyDescent="0.25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75" x14ac:dyDescent="0.25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75" x14ac:dyDescent="0.25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75" x14ac:dyDescent="0.25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75" x14ac:dyDescent="0.25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75" x14ac:dyDescent="0.25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75" x14ac:dyDescent="0.25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75" x14ac:dyDescent="0.25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75" x14ac:dyDescent="0.25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75" x14ac:dyDescent="0.25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75" x14ac:dyDescent="0.25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75" x14ac:dyDescent="0.25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75" x14ac:dyDescent="0.25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75" x14ac:dyDescent="0.25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75" x14ac:dyDescent="0.25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75" x14ac:dyDescent="0.25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75" x14ac:dyDescent="0.25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75" x14ac:dyDescent="0.25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75" x14ac:dyDescent="0.25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75" x14ac:dyDescent="0.25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75" x14ac:dyDescent="0.25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75" x14ac:dyDescent="0.25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75" x14ac:dyDescent="0.25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75" x14ac:dyDescent="0.25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75" x14ac:dyDescent="0.25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75" x14ac:dyDescent="0.25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75" x14ac:dyDescent="0.25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75" x14ac:dyDescent="0.25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75" x14ac:dyDescent="0.25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75" x14ac:dyDescent="0.25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75" x14ac:dyDescent="0.25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75" x14ac:dyDescent="0.25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75" x14ac:dyDescent="0.25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75" x14ac:dyDescent="0.25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75" x14ac:dyDescent="0.25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75" x14ac:dyDescent="0.25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75" x14ac:dyDescent="0.25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75" x14ac:dyDescent="0.25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75" x14ac:dyDescent="0.25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75" x14ac:dyDescent="0.25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75" x14ac:dyDescent="0.25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75" x14ac:dyDescent="0.25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75" x14ac:dyDescent="0.25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75" x14ac:dyDescent="0.25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75" x14ac:dyDescent="0.25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75" x14ac:dyDescent="0.25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75" x14ac:dyDescent="0.25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75" x14ac:dyDescent="0.25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75" x14ac:dyDescent="0.25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75" x14ac:dyDescent="0.25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75" x14ac:dyDescent="0.25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75" x14ac:dyDescent="0.25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75" x14ac:dyDescent="0.25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75" x14ac:dyDescent="0.25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75" x14ac:dyDescent="0.25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75" x14ac:dyDescent="0.25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75" x14ac:dyDescent="0.25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75" x14ac:dyDescent="0.25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75" x14ac:dyDescent="0.25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75" x14ac:dyDescent="0.25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75" x14ac:dyDescent="0.25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75" x14ac:dyDescent="0.25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75" x14ac:dyDescent="0.25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75" x14ac:dyDescent="0.25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75" x14ac:dyDescent="0.25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75" x14ac:dyDescent="0.25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75" x14ac:dyDescent="0.25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75" x14ac:dyDescent="0.25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75" x14ac:dyDescent="0.25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75" x14ac:dyDescent="0.25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75" x14ac:dyDescent="0.25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75" x14ac:dyDescent="0.25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75" x14ac:dyDescent="0.25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75" x14ac:dyDescent="0.25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75" x14ac:dyDescent="0.25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75" x14ac:dyDescent="0.25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75" x14ac:dyDescent="0.25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75" x14ac:dyDescent="0.25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75" x14ac:dyDescent="0.25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75" x14ac:dyDescent="0.25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75" x14ac:dyDescent="0.25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75" x14ac:dyDescent="0.25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75" x14ac:dyDescent="0.25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75" x14ac:dyDescent="0.25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75" x14ac:dyDescent="0.25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75" x14ac:dyDescent="0.25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75" x14ac:dyDescent="0.25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75" x14ac:dyDescent="0.25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75" x14ac:dyDescent="0.25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75" x14ac:dyDescent="0.25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75" x14ac:dyDescent="0.25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75" x14ac:dyDescent="0.25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75" x14ac:dyDescent="0.25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75" x14ac:dyDescent="0.25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75" x14ac:dyDescent="0.25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75" x14ac:dyDescent="0.25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75" x14ac:dyDescent="0.25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75" x14ac:dyDescent="0.25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75" x14ac:dyDescent="0.25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75" x14ac:dyDescent="0.25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75" x14ac:dyDescent="0.25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75" x14ac:dyDescent="0.25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75" x14ac:dyDescent="0.25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75" x14ac:dyDescent="0.25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75" x14ac:dyDescent="0.25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75" x14ac:dyDescent="0.25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75" x14ac:dyDescent="0.25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75" x14ac:dyDescent="0.25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75" x14ac:dyDescent="0.25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75" x14ac:dyDescent="0.25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75" x14ac:dyDescent="0.25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75" x14ac:dyDescent="0.25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75" x14ac:dyDescent="0.25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75" x14ac:dyDescent="0.25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75" x14ac:dyDescent="0.25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75" x14ac:dyDescent="0.25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75" x14ac:dyDescent="0.25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75" x14ac:dyDescent="0.25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75" x14ac:dyDescent="0.25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75" x14ac:dyDescent="0.25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75" x14ac:dyDescent="0.25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75" x14ac:dyDescent="0.25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75" x14ac:dyDescent="0.25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75" x14ac:dyDescent="0.25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75" x14ac:dyDescent="0.25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75" x14ac:dyDescent="0.25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75" x14ac:dyDescent="0.25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75" x14ac:dyDescent="0.25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75" x14ac:dyDescent="0.25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75" x14ac:dyDescent="0.25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75" x14ac:dyDescent="0.25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75" x14ac:dyDescent="0.25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75" x14ac:dyDescent="0.25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75" x14ac:dyDescent="0.25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75" x14ac:dyDescent="0.25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75" x14ac:dyDescent="0.25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75" x14ac:dyDescent="0.25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75" x14ac:dyDescent="0.25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75" x14ac:dyDescent="0.25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75" x14ac:dyDescent="0.25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75" x14ac:dyDescent="0.25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75" x14ac:dyDescent="0.25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75" x14ac:dyDescent="0.25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75" x14ac:dyDescent="0.25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75" x14ac:dyDescent="0.25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75" x14ac:dyDescent="0.25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75" x14ac:dyDescent="0.25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75" x14ac:dyDescent="0.25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75" x14ac:dyDescent="0.25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75" x14ac:dyDescent="0.25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75" x14ac:dyDescent="0.25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75" x14ac:dyDescent="0.25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75" x14ac:dyDescent="0.25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75" x14ac:dyDescent="0.25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75" x14ac:dyDescent="0.25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75" x14ac:dyDescent="0.25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75" x14ac:dyDescent="0.25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75" x14ac:dyDescent="0.25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75" x14ac:dyDescent="0.25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75" x14ac:dyDescent="0.25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75" x14ac:dyDescent="0.25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75" x14ac:dyDescent="0.25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75" x14ac:dyDescent="0.25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75" x14ac:dyDescent="0.25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75" x14ac:dyDescent="0.25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75" x14ac:dyDescent="0.25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75" x14ac:dyDescent="0.25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75" x14ac:dyDescent="0.25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75" x14ac:dyDescent="0.25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75" x14ac:dyDescent="0.25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75" x14ac:dyDescent="0.25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75" x14ac:dyDescent="0.25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75" x14ac:dyDescent="0.25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75" x14ac:dyDescent="0.25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75" x14ac:dyDescent="0.25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75" x14ac:dyDescent="0.25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75" x14ac:dyDescent="0.25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75" x14ac:dyDescent="0.25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75" x14ac:dyDescent="0.25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75" x14ac:dyDescent="0.25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75" x14ac:dyDescent="0.25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75" x14ac:dyDescent="0.25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75" x14ac:dyDescent="0.25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75" x14ac:dyDescent="0.25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75" x14ac:dyDescent="0.25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75" x14ac:dyDescent="0.25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75" x14ac:dyDescent="0.25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75" x14ac:dyDescent="0.25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75" x14ac:dyDescent="0.25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75" x14ac:dyDescent="0.25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75" x14ac:dyDescent="0.25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75" x14ac:dyDescent="0.25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75" x14ac:dyDescent="0.25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75" x14ac:dyDescent="0.25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75" x14ac:dyDescent="0.25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75" x14ac:dyDescent="0.25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75" x14ac:dyDescent="0.25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75" x14ac:dyDescent="0.25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75" x14ac:dyDescent="0.25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75" x14ac:dyDescent="0.25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75" x14ac:dyDescent="0.25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75" x14ac:dyDescent="0.25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75" x14ac:dyDescent="0.25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75" x14ac:dyDescent="0.25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75" x14ac:dyDescent="0.25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75" x14ac:dyDescent="0.25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75" x14ac:dyDescent="0.25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75" x14ac:dyDescent="0.25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75" x14ac:dyDescent="0.25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75" x14ac:dyDescent="0.25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75" x14ac:dyDescent="0.25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75" x14ac:dyDescent="0.25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75" x14ac:dyDescent="0.25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75" x14ac:dyDescent="0.25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75" x14ac:dyDescent="0.25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75" x14ac:dyDescent="0.25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75" x14ac:dyDescent="0.25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75" x14ac:dyDescent="0.25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75" x14ac:dyDescent="0.25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75" x14ac:dyDescent="0.25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75" x14ac:dyDescent="0.25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75" x14ac:dyDescent="0.25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75" x14ac:dyDescent="0.25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75" x14ac:dyDescent="0.25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75" x14ac:dyDescent="0.25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75" x14ac:dyDescent="0.25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75" x14ac:dyDescent="0.25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75" x14ac:dyDescent="0.25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75" x14ac:dyDescent="0.25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75" x14ac:dyDescent="0.25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75" x14ac:dyDescent="0.25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75" x14ac:dyDescent="0.25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75" x14ac:dyDescent="0.25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75" x14ac:dyDescent="0.25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75" x14ac:dyDescent="0.25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75" x14ac:dyDescent="0.25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75" x14ac:dyDescent="0.25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75" x14ac:dyDescent="0.25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75" x14ac:dyDescent="0.25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75" x14ac:dyDescent="0.25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75" x14ac:dyDescent="0.25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75" x14ac:dyDescent="0.25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75" x14ac:dyDescent="0.25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75" x14ac:dyDescent="0.25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75" x14ac:dyDescent="0.25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75" x14ac:dyDescent="0.25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75" x14ac:dyDescent="0.25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75" x14ac:dyDescent="0.25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75" x14ac:dyDescent="0.25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75" x14ac:dyDescent="0.25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75" x14ac:dyDescent="0.25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75" x14ac:dyDescent="0.25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75" x14ac:dyDescent="0.25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75" x14ac:dyDescent="0.25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75" x14ac:dyDescent="0.25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75" x14ac:dyDescent="0.25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75" x14ac:dyDescent="0.25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75" x14ac:dyDescent="0.25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75" x14ac:dyDescent="0.25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75" x14ac:dyDescent="0.25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75" x14ac:dyDescent="0.25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75" x14ac:dyDescent="0.25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75" x14ac:dyDescent="0.25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75" x14ac:dyDescent="0.25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75" x14ac:dyDescent="0.25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75" x14ac:dyDescent="0.25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75" x14ac:dyDescent="0.25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75" x14ac:dyDescent="0.25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75" x14ac:dyDescent="0.25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75" x14ac:dyDescent="0.25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75" x14ac:dyDescent="0.25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75" x14ac:dyDescent="0.25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75" x14ac:dyDescent="0.25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75" x14ac:dyDescent="0.25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75" x14ac:dyDescent="0.25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75" x14ac:dyDescent="0.25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75" x14ac:dyDescent="0.25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75" x14ac:dyDescent="0.25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75" x14ac:dyDescent="0.25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75" x14ac:dyDescent="0.25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75" x14ac:dyDescent="0.25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75" x14ac:dyDescent="0.25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75" x14ac:dyDescent="0.25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75" x14ac:dyDescent="0.25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75" x14ac:dyDescent="0.25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75" x14ac:dyDescent="0.25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75" x14ac:dyDescent="0.25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75" x14ac:dyDescent="0.25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75" x14ac:dyDescent="0.25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75" x14ac:dyDescent="0.25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75" x14ac:dyDescent="0.25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75" x14ac:dyDescent="0.25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75" x14ac:dyDescent="0.25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75" x14ac:dyDescent="0.25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75" x14ac:dyDescent="0.25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75" x14ac:dyDescent="0.25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75" x14ac:dyDescent="0.25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75" x14ac:dyDescent="0.25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75" x14ac:dyDescent="0.25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75" x14ac:dyDescent="0.25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75" x14ac:dyDescent="0.25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75" x14ac:dyDescent="0.25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75" x14ac:dyDescent="0.25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75" x14ac:dyDescent="0.25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75" x14ac:dyDescent="0.25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75" x14ac:dyDescent="0.25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75" x14ac:dyDescent="0.25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75" x14ac:dyDescent="0.25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75" x14ac:dyDescent="0.25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75" x14ac:dyDescent="0.25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75" x14ac:dyDescent="0.25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75" x14ac:dyDescent="0.25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75" x14ac:dyDescent="0.25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75" x14ac:dyDescent="0.25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75" x14ac:dyDescent="0.25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75" x14ac:dyDescent="0.25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75" x14ac:dyDescent="0.25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75" x14ac:dyDescent="0.25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75" x14ac:dyDescent="0.25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75" x14ac:dyDescent="0.25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75" x14ac:dyDescent="0.25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75" x14ac:dyDescent="0.25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75" x14ac:dyDescent="0.25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75" x14ac:dyDescent="0.25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75" x14ac:dyDescent="0.25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75" x14ac:dyDescent="0.25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75" x14ac:dyDescent="0.25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75" x14ac:dyDescent="0.25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75" x14ac:dyDescent="0.25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75" x14ac:dyDescent="0.25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75" x14ac:dyDescent="0.25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75" x14ac:dyDescent="0.25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75" x14ac:dyDescent="0.25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75" x14ac:dyDescent="0.25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75" x14ac:dyDescent="0.25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75" x14ac:dyDescent="0.25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75" x14ac:dyDescent="0.25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75" x14ac:dyDescent="0.25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75" x14ac:dyDescent="0.25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75" x14ac:dyDescent="0.25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75" x14ac:dyDescent="0.25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75" x14ac:dyDescent="0.25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75" x14ac:dyDescent="0.25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75" x14ac:dyDescent="0.25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75" x14ac:dyDescent="0.25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75" x14ac:dyDescent="0.25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75" x14ac:dyDescent="0.25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75" x14ac:dyDescent="0.25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75" x14ac:dyDescent="0.25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75" x14ac:dyDescent="0.25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75" x14ac:dyDescent="0.25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75" x14ac:dyDescent="0.25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75" x14ac:dyDescent="0.25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75" x14ac:dyDescent="0.25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75" x14ac:dyDescent="0.25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75" x14ac:dyDescent="0.25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75" x14ac:dyDescent="0.25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75" x14ac:dyDescent="0.25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75" x14ac:dyDescent="0.25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75" x14ac:dyDescent="0.25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75" x14ac:dyDescent="0.25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75" x14ac:dyDescent="0.25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75" x14ac:dyDescent="0.25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75" x14ac:dyDescent="0.25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75" x14ac:dyDescent="0.25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75" x14ac:dyDescent="0.25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75" x14ac:dyDescent="0.25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75" x14ac:dyDescent="0.25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75" x14ac:dyDescent="0.25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75" x14ac:dyDescent="0.25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75" x14ac:dyDescent="0.25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75" x14ac:dyDescent="0.25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75" x14ac:dyDescent="0.25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75" x14ac:dyDescent="0.25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75" x14ac:dyDescent="0.25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75" x14ac:dyDescent="0.25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75" x14ac:dyDescent="0.25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75" x14ac:dyDescent="0.25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75" x14ac:dyDescent="0.25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75" x14ac:dyDescent="0.25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75" x14ac:dyDescent="0.25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75" x14ac:dyDescent="0.25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75" x14ac:dyDescent="0.25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75" x14ac:dyDescent="0.25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75" x14ac:dyDescent="0.25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75" x14ac:dyDescent="0.25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75" x14ac:dyDescent="0.25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75" x14ac:dyDescent="0.25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75" x14ac:dyDescent="0.25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75" x14ac:dyDescent="0.25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75" x14ac:dyDescent="0.25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75" x14ac:dyDescent="0.25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75" x14ac:dyDescent="0.25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75" x14ac:dyDescent="0.25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75" x14ac:dyDescent="0.25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75" x14ac:dyDescent="0.25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75" x14ac:dyDescent="0.25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75" x14ac:dyDescent="0.25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75" x14ac:dyDescent="0.25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75" x14ac:dyDescent="0.25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75" x14ac:dyDescent="0.25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75" x14ac:dyDescent="0.25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75" x14ac:dyDescent="0.25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75" x14ac:dyDescent="0.25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75" x14ac:dyDescent="0.25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75" x14ac:dyDescent="0.25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75" x14ac:dyDescent="0.25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75" x14ac:dyDescent="0.25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75" x14ac:dyDescent="0.25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75" x14ac:dyDescent="0.25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75" x14ac:dyDescent="0.25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75" x14ac:dyDescent="0.25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75" x14ac:dyDescent="0.25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75" x14ac:dyDescent="0.25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75" x14ac:dyDescent="0.25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75" x14ac:dyDescent="0.25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75" x14ac:dyDescent="0.25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75" x14ac:dyDescent="0.25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75" x14ac:dyDescent="0.25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75" x14ac:dyDescent="0.25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75" x14ac:dyDescent="0.25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75" x14ac:dyDescent="0.25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75" x14ac:dyDescent="0.25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75" x14ac:dyDescent="0.25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75" x14ac:dyDescent="0.25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75" x14ac:dyDescent="0.25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75" x14ac:dyDescent="0.25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75" x14ac:dyDescent="0.25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75" x14ac:dyDescent="0.25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75" x14ac:dyDescent="0.25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75" x14ac:dyDescent="0.25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75" x14ac:dyDescent="0.25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75" x14ac:dyDescent="0.25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75" x14ac:dyDescent="0.25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75" x14ac:dyDescent="0.25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75" x14ac:dyDescent="0.25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75" x14ac:dyDescent="0.25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75" x14ac:dyDescent="0.25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75" x14ac:dyDescent="0.25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75" x14ac:dyDescent="0.25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75" x14ac:dyDescent="0.25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75" x14ac:dyDescent="0.25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75" x14ac:dyDescent="0.25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75" x14ac:dyDescent="0.25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75" x14ac:dyDescent="0.25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75" x14ac:dyDescent="0.25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75" x14ac:dyDescent="0.25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75" x14ac:dyDescent="0.25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75" x14ac:dyDescent="0.25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75" x14ac:dyDescent="0.25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75" x14ac:dyDescent="0.25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75" x14ac:dyDescent="0.25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75" x14ac:dyDescent="0.25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75" x14ac:dyDescent="0.25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75" x14ac:dyDescent="0.25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75" x14ac:dyDescent="0.25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75" x14ac:dyDescent="0.25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75" x14ac:dyDescent="0.25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75" x14ac:dyDescent="0.25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75" x14ac:dyDescent="0.25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75" x14ac:dyDescent="0.25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75" x14ac:dyDescent="0.25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75" x14ac:dyDescent="0.25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75" x14ac:dyDescent="0.25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75" x14ac:dyDescent="0.25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75" x14ac:dyDescent="0.25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75" x14ac:dyDescent="0.25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75" x14ac:dyDescent="0.25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75" x14ac:dyDescent="0.25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75" x14ac:dyDescent="0.25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75" x14ac:dyDescent="0.25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75" x14ac:dyDescent="0.25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75" x14ac:dyDescent="0.25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75" x14ac:dyDescent="0.25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75" x14ac:dyDescent="0.25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75" x14ac:dyDescent="0.25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75" x14ac:dyDescent="0.25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75" x14ac:dyDescent="0.25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75" x14ac:dyDescent="0.25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75" x14ac:dyDescent="0.25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75" x14ac:dyDescent="0.25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75" x14ac:dyDescent="0.25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75" x14ac:dyDescent="0.25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75" x14ac:dyDescent="0.25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75" x14ac:dyDescent="0.25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75" x14ac:dyDescent="0.25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75" x14ac:dyDescent="0.25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75" x14ac:dyDescent="0.25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75" x14ac:dyDescent="0.25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75" x14ac:dyDescent="0.25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75" x14ac:dyDescent="0.25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75" x14ac:dyDescent="0.25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75" x14ac:dyDescent="0.25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75" x14ac:dyDescent="0.25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75" x14ac:dyDescent="0.25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75" x14ac:dyDescent="0.25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75" x14ac:dyDescent="0.25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75" x14ac:dyDescent="0.25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75" x14ac:dyDescent="0.25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75" x14ac:dyDescent="0.25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75" x14ac:dyDescent="0.25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75" x14ac:dyDescent="0.25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75" x14ac:dyDescent="0.25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75" x14ac:dyDescent="0.25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75" x14ac:dyDescent="0.25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75" x14ac:dyDescent="0.25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75" x14ac:dyDescent="0.25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75" x14ac:dyDescent="0.25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75" x14ac:dyDescent="0.25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75" x14ac:dyDescent="0.25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75" x14ac:dyDescent="0.25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75" x14ac:dyDescent="0.25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75" x14ac:dyDescent="0.25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75" x14ac:dyDescent="0.25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75" x14ac:dyDescent="0.25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75" x14ac:dyDescent="0.25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75" x14ac:dyDescent="0.25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75" x14ac:dyDescent="0.25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75" x14ac:dyDescent="0.25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75" x14ac:dyDescent="0.25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75" x14ac:dyDescent="0.25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75" x14ac:dyDescent="0.25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75" x14ac:dyDescent="0.25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75" x14ac:dyDescent="0.25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75" x14ac:dyDescent="0.25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75" x14ac:dyDescent="0.25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75" x14ac:dyDescent="0.25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75" x14ac:dyDescent="0.25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9"/>
  <sheetViews>
    <sheetView topLeftCell="A19" workbookViewId="0">
      <selection activeCell="E46" activeCellId="1" sqref="E2 E46"/>
    </sheetView>
  </sheetViews>
  <sheetFormatPr defaultRowHeight="12.75" x14ac:dyDescent="0.2"/>
  <cols>
    <col min="1" max="1" width="2.140625" style="1" customWidth="1"/>
    <col min="2" max="2" width="2.85546875" style="1" customWidth="1"/>
    <col min="3" max="3" width="32.140625" style="1" bestFit="1" customWidth="1"/>
    <col min="4" max="4" width="12" style="1" customWidth="1"/>
    <col min="5" max="5" width="17.5703125" style="1" bestFit="1" customWidth="1"/>
    <col min="6" max="6" width="19.7109375" style="1" bestFit="1" customWidth="1"/>
    <col min="7" max="11" width="19.7109375" style="1" customWidth="1"/>
    <col min="12" max="12" width="38.5703125" style="111" bestFit="1" customWidth="1"/>
    <col min="13" max="13" width="26" style="1" bestFit="1" customWidth="1"/>
    <col min="14" max="14" width="29.42578125" style="1" bestFit="1" customWidth="1"/>
    <col min="15" max="16384" width="9.140625" style="1"/>
  </cols>
  <sheetData>
    <row r="1" spans="1:14" x14ac:dyDescent="0.2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 x14ac:dyDescent="0.2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 x14ac:dyDescent="0.2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 t="shared" ref="M3:M34" si="0">N2+1</f>
        <v>21</v>
      </c>
      <c r="N3" s="108">
        <f>Таблица_сводный_рейтинг[[#This Row],[Первая строка массива2]]+18</f>
        <v>39</v>
      </c>
    </row>
    <row r="4" spans="1:14" x14ac:dyDescent="0.2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 t="shared" si="0"/>
        <v>40</v>
      </c>
      <c r="N4" s="108">
        <f>Таблица_сводный_рейтинг[[#This Row],[Первая строка массива2]]+18</f>
        <v>58</v>
      </c>
    </row>
    <row r="5" spans="1:14" x14ac:dyDescent="0.2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 t="shared" si="0"/>
        <v>59</v>
      </c>
      <c r="N5" s="108">
        <f>Таблица_сводный_рейтинг[[#This Row],[Первая строка массива2]]+18</f>
        <v>77</v>
      </c>
    </row>
    <row r="6" spans="1:14" x14ac:dyDescent="0.2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 t="shared" si="0"/>
        <v>78</v>
      </c>
      <c r="N6" s="108">
        <f>Таблица_сводный_рейтинг[[#This Row],[Первая строка массива2]]+18</f>
        <v>96</v>
      </c>
    </row>
    <row r="7" spans="1:14" x14ac:dyDescent="0.2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 t="shared" si="0"/>
        <v>97</v>
      </c>
      <c r="N7" s="108">
        <f>Таблица_сводный_рейтинг[[#This Row],[Первая строка массива2]]+18</f>
        <v>115</v>
      </c>
    </row>
    <row r="8" spans="1:14" x14ac:dyDescent="0.2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 t="shared" si="0"/>
        <v>116</v>
      </c>
      <c r="N8" s="108">
        <f>Таблица_сводный_рейтинг[[#This Row],[Первая строка массива2]]+18</f>
        <v>134</v>
      </c>
    </row>
    <row r="9" spans="1:14" x14ac:dyDescent="0.2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 t="shared" si="0"/>
        <v>135</v>
      </c>
      <c r="N9" s="108">
        <f>Таблица_сводный_рейтинг[[#This Row],[Первая строка массива2]]+18</f>
        <v>153</v>
      </c>
    </row>
    <row r="10" spans="1:14" x14ac:dyDescent="0.2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 t="shared" si="0"/>
        <v>154</v>
      </c>
      <c r="N10" s="108">
        <f>Таблица_сводный_рейтинг[[#This Row],[Первая строка массива2]]+18</f>
        <v>172</v>
      </c>
    </row>
    <row r="11" spans="1:14" x14ac:dyDescent="0.2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 t="shared" si="0"/>
        <v>173</v>
      </c>
      <c r="N11" s="108">
        <f>Таблица_сводный_рейтинг[[#This Row],[Первая строка массива2]]+18</f>
        <v>191</v>
      </c>
    </row>
    <row r="12" spans="1:14" x14ac:dyDescent="0.2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 t="shared" si="0"/>
        <v>192</v>
      </c>
      <c r="N12" s="108">
        <f>Таблица_сводный_рейтинг[[#This Row],[Первая строка массива2]]+18</f>
        <v>210</v>
      </c>
    </row>
    <row r="13" spans="1:14" x14ac:dyDescent="0.2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 t="shared" si="0"/>
        <v>211</v>
      </c>
      <c r="N13" s="108">
        <f>Таблица_сводный_рейтинг[[#This Row],[Первая строка массива2]]+18</f>
        <v>229</v>
      </c>
    </row>
    <row r="14" spans="1:14" x14ac:dyDescent="0.2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 t="shared" si="0"/>
        <v>230</v>
      </c>
      <c r="N14" s="108">
        <f>Таблица_сводный_рейтинг[[#This Row],[Первая строка массива2]]+18</f>
        <v>248</v>
      </c>
    </row>
    <row r="15" spans="1:14" x14ac:dyDescent="0.2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 t="shared" si="0"/>
        <v>249</v>
      </c>
      <c r="N15" s="108">
        <f>Таблица_сводный_рейтинг[[#This Row],[Первая строка массива2]]+18</f>
        <v>267</v>
      </c>
    </row>
    <row r="16" spans="1:14" x14ac:dyDescent="0.2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 t="shared" si="0"/>
        <v>268</v>
      </c>
      <c r="N16" s="108">
        <f>Таблица_сводный_рейтинг[[#This Row],[Первая строка массива2]]+18</f>
        <v>286</v>
      </c>
    </row>
    <row r="17" spans="1:14" x14ac:dyDescent="0.2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 t="shared" si="0"/>
        <v>287</v>
      </c>
      <c r="N17" s="108">
        <f>Таблица_сводный_рейтинг[[#This Row],[Первая строка массива2]]+18</f>
        <v>305</v>
      </c>
    </row>
    <row r="18" spans="1:14" x14ac:dyDescent="0.2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 t="shared" si="0"/>
        <v>306</v>
      </c>
      <c r="N18" s="108">
        <f>Таблица_сводный_рейтинг[[#This Row],[Первая строка массива2]]+18</f>
        <v>324</v>
      </c>
    </row>
    <row r="19" spans="1:14" x14ac:dyDescent="0.2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 t="shared" si="0"/>
        <v>325</v>
      </c>
      <c r="N19" s="108">
        <f>Таблица_сводный_рейтинг[[#This Row],[Первая строка массива2]]+18</f>
        <v>343</v>
      </c>
    </row>
    <row r="20" spans="1:14" x14ac:dyDescent="0.2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 t="shared" si="0"/>
        <v>344</v>
      </c>
      <c r="N20" s="108">
        <f>Таблица_сводный_рейтинг[[#This Row],[Первая строка массива2]]+18</f>
        <v>362</v>
      </c>
    </row>
    <row r="21" spans="1:14" x14ac:dyDescent="0.2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 t="shared" si="0"/>
        <v>363</v>
      </c>
      <c r="N21" s="108">
        <f>Таблица_сводный_рейтинг[[#This Row],[Первая строка массива2]]+18</f>
        <v>381</v>
      </c>
    </row>
    <row r="22" spans="1:14" x14ac:dyDescent="0.2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 t="shared" si="0"/>
        <v>382</v>
      </c>
      <c r="N22" s="108">
        <f>Таблица_сводный_рейтинг[[#This Row],[Первая строка массива2]]+18</f>
        <v>400</v>
      </c>
    </row>
    <row r="23" spans="1:14" x14ac:dyDescent="0.2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 t="shared" si="0"/>
        <v>401</v>
      </c>
      <c r="N23" s="108">
        <f>Таблица_сводный_рейтинг[[#This Row],[Первая строка массива2]]+18</f>
        <v>419</v>
      </c>
    </row>
    <row r="24" spans="1:14" x14ac:dyDescent="0.2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 t="shared" si="0"/>
        <v>420</v>
      </c>
      <c r="N24" s="108">
        <f>Таблица_сводный_рейтинг[[#This Row],[Первая строка массива2]]+18</f>
        <v>438</v>
      </c>
    </row>
    <row r="25" spans="1:14" x14ac:dyDescent="0.2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 t="shared" si="0"/>
        <v>439</v>
      </c>
      <c r="N25" s="108">
        <f>Таблица_сводный_рейтинг[[#This Row],[Первая строка массива2]]+18</f>
        <v>457</v>
      </c>
    </row>
    <row r="26" spans="1:14" x14ac:dyDescent="0.2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 t="shared" si="0"/>
        <v>458</v>
      </c>
      <c r="N26" s="108">
        <f>Таблица_сводный_рейтинг[[#This Row],[Первая строка массива2]]+18</f>
        <v>476</v>
      </c>
    </row>
    <row r="27" spans="1:14" x14ac:dyDescent="0.2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 t="shared" si="0"/>
        <v>477</v>
      </c>
      <c r="N27" s="108">
        <f>Таблица_сводный_рейтинг[[#This Row],[Первая строка массива2]]+18</f>
        <v>495</v>
      </c>
    </row>
    <row r="28" spans="1:14" x14ac:dyDescent="0.2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 t="shared" si="0"/>
        <v>496</v>
      </c>
      <c r="N28" s="108">
        <f>Таблица_сводный_рейтинг[[#This Row],[Первая строка массива2]]+18</f>
        <v>514</v>
      </c>
    </row>
    <row r="29" spans="1:14" x14ac:dyDescent="0.2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 t="shared" si="0"/>
        <v>515</v>
      </c>
      <c r="N29" s="108">
        <f>Таблица_сводный_рейтинг[[#This Row],[Первая строка массива2]]+18</f>
        <v>533</v>
      </c>
    </row>
    <row r="30" spans="1:14" x14ac:dyDescent="0.2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 t="shared" si="0"/>
        <v>534</v>
      </c>
      <c r="N30" s="108">
        <f>Таблица_сводный_рейтинг[[#This Row],[Первая строка массива2]]+18</f>
        <v>552</v>
      </c>
    </row>
    <row r="31" spans="1:14" x14ac:dyDescent="0.2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 t="shared" si="0"/>
        <v>553</v>
      </c>
      <c r="N31" s="108">
        <f>Таблица_сводный_рейтинг[[#This Row],[Первая строка массива2]]+18</f>
        <v>571</v>
      </c>
    </row>
    <row r="32" spans="1:14" x14ac:dyDescent="0.2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 t="shared" si="0"/>
        <v>572</v>
      </c>
      <c r="N32" s="108">
        <f>Таблица_сводный_рейтинг[[#This Row],[Первая строка массива2]]+18</f>
        <v>590</v>
      </c>
    </row>
    <row r="33" spans="1:14" x14ac:dyDescent="0.2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 t="shared" si="0"/>
        <v>591</v>
      </c>
      <c r="N33" s="108">
        <f>Таблица_сводный_рейтинг[[#This Row],[Первая строка массива2]]+18</f>
        <v>609</v>
      </c>
    </row>
    <row r="34" spans="1:14" x14ac:dyDescent="0.2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 t="shared" si="0"/>
        <v>610</v>
      </c>
      <c r="N34" s="108">
        <f>Таблица_сводный_рейтинг[[#This Row],[Первая строка массива2]]+18</f>
        <v>628</v>
      </c>
    </row>
    <row r="35" spans="1:14" x14ac:dyDescent="0.2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 t="shared" ref="M35:M66" si="1">N34+1</f>
        <v>629</v>
      </c>
      <c r="N35" s="108">
        <f>Таблица_сводный_рейтинг[[#This Row],[Первая строка массива2]]+18</f>
        <v>647</v>
      </c>
    </row>
    <row r="36" spans="1:14" x14ac:dyDescent="0.2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 t="shared" si="1"/>
        <v>648</v>
      </c>
      <c r="N36" s="108">
        <f>Таблица_сводный_рейтинг[[#This Row],[Первая строка массива2]]+18</f>
        <v>666</v>
      </c>
    </row>
    <row r="37" spans="1:14" x14ac:dyDescent="0.2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 t="shared" si="1"/>
        <v>667</v>
      </c>
      <c r="N37" s="108">
        <f>Таблица_сводный_рейтинг[[#This Row],[Первая строка массива2]]+18</f>
        <v>685</v>
      </c>
    </row>
    <row r="38" spans="1:14" x14ac:dyDescent="0.2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 t="shared" si="1"/>
        <v>686</v>
      </c>
      <c r="N38" s="108">
        <f>Таблица_сводный_рейтинг[[#This Row],[Первая строка массива2]]+18</f>
        <v>704</v>
      </c>
    </row>
    <row r="39" spans="1:14" x14ac:dyDescent="0.2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 t="shared" si="1"/>
        <v>705</v>
      </c>
      <c r="N39" s="108">
        <f>Таблица_сводный_рейтинг[[#This Row],[Первая строка массива2]]+18</f>
        <v>723</v>
      </c>
    </row>
    <row r="40" spans="1:14" x14ac:dyDescent="0.2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 t="shared" si="1"/>
        <v>724</v>
      </c>
      <c r="N40" s="108">
        <f>Таблица_сводный_рейтинг[[#This Row],[Первая строка массива2]]+18</f>
        <v>742</v>
      </c>
    </row>
    <row r="41" spans="1:14" x14ac:dyDescent="0.2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 t="shared" si="1"/>
        <v>743</v>
      </c>
      <c r="N41" s="108">
        <f>Таблица_сводный_рейтинг[[#This Row],[Первая строка массива2]]+18</f>
        <v>761</v>
      </c>
    </row>
    <row r="42" spans="1:14" x14ac:dyDescent="0.2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 t="shared" si="1"/>
        <v>762</v>
      </c>
      <c r="N42" s="108">
        <f>Таблица_сводный_рейтинг[[#This Row],[Первая строка массива2]]+18</f>
        <v>780</v>
      </c>
    </row>
    <row r="43" spans="1:14" x14ac:dyDescent="0.2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 t="shared" si="1"/>
        <v>781</v>
      </c>
      <c r="N43" s="108">
        <f>Таблица_сводный_рейтинг[[#This Row],[Первая строка массива2]]+18</f>
        <v>799</v>
      </c>
    </row>
    <row r="44" spans="1:14" x14ac:dyDescent="0.2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 t="shared" si="1"/>
        <v>800</v>
      </c>
      <c r="N44" s="108">
        <f>Таблица_сводный_рейтинг[[#This Row],[Первая строка массива2]]+18</f>
        <v>818</v>
      </c>
    </row>
    <row r="45" spans="1:14" x14ac:dyDescent="0.2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 t="shared" si="1"/>
        <v>819</v>
      </c>
      <c r="N45" s="108">
        <f>Таблица_сводный_рейтинг[[#This Row],[Первая строка массива2]]+18</f>
        <v>837</v>
      </c>
    </row>
    <row r="46" spans="1:14" x14ac:dyDescent="0.2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 t="shared" si="1"/>
        <v>838</v>
      </c>
      <c r="N46" s="108">
        <f>Таблица_сводный_рейтинг[[#This Row],[Первая строка массива2]]+18</f>
        <v>856</v>
      </c>
    </row>
    <row r="47" spans="1:14" x14ac:dyDescent="0.2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 t="shared" si="1"/>
        <v>857</v>
      </c>
      <c r="N47" s="108">
        <f>Таблица_сводный_рейтинг[[#This Row],[Первая строка массива2]]+18</f>
        <v>875</v>
      </c>
    </row>
    <row r="48" spans="1:14" x14ac:dyDescent="0.2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 t="shared" si="1"/>
        <v>876</v>
      </c>
      <c r="N48" s="108">
        <f>Таблица_сводный_рейтинг[[#This Row],[Первая строка массива2]]+18</f>
        <v>894</v>
      </c>
    </row>
    <row r="49" spans="1:14" x14ac:dyDescent="0.2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 t="shared" si="1"/>
        <v>895</v>
      </c>
      <c r="N49" s="108">
        <f>Таблица_сводный_рейтинг[[#This Row],[Первая строка массива2]]+18</f>
        <v>913</v>
      </c>
    </row>
    <row r="50" spans="1:14" x14ac:dyDescent="0.2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 t="shared" si="1"/>
        <v>914</v>
      </c>
      <c r="N50" s="108">
        <f>Таблица_сводный_рейтинг[[#This Row],[Первая строка массива2]]+18</f>
        <v>932</v>
      </c>
    </row>
    <row r="51" spans="1:14" x14ac:dyDescent="0.2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 t="shared" si="1"/>
        <v>933</v>
      </c>
      <c r="N51" s="108">
        <f>Таблица_сводный_рейтинг[[#This Row],[Первая строка массива2]]+18</f>
        <v>951</v>
      </c>
    </row>
    <row r="52" spans="1:14" x14ac:dyDescent="0.2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 t="shared" si="1"/>
        <v>952</v>
      </c>
      <c r="N52" s="108">
        <f>Таблица_сводный_рейтинг[[#This Row],[Первая строка массива2]]+18</f>
        <v>970</v>
      </c>
    </row>
    <row r="53" spans="1:14" x14ac:dyDescent="0.2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 t="shared" si="1"/>
        <v>971</v>
      </c>
      <c r="N53" s="108">
        <f>Таблица_сводный_рейтинг[[#This Row],[Первая строка массива2]]+18</f>
        <v>989</v>
      </c>
    </row>
    <row r="54" spans="1:14" x14ac:dyDescent="0.2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 t="shared" si="1"/>
        <v>990</v>
      </c>
      <c r="N54" s="108">
        <f>Таблица_сводный_рейтинг[[#This Row],[Первая строка массива2]]+18</f>
        <v>1008</v>
      </c>
    </row>
    <row r="55" spans="1:14" x14ac:dyDescent="0.2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 t="shared" si="1"/>
        <v>1009</v>
      </c>
      <c r="N55" s="108">
        <f>Таблица_сводный_рейтинг[[#This Row],[Первая строка массива2]]+18</f>
        <v>1027</v>
      </c>
    </row>
    <row r="56" spans="1:14" x14ac:dyDescent="0.2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 t="shared" si="1"/>
        <v>1028</v>
      </c>
      <c r="N56" s="108">
        <f>Таблица_сводный_рейтинг[[#This Row],[Первая строка массива2]]+18</f>
        <v>1046</v>
      </c>
    </row>
    <row r="57" spans="1:14" x14ac:dyDescent="0.2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 t="shared" si="1"/>
        <v>1047</v>
      </c>
      <c r="N57" s="108">
        <f>Таблица_сводный_рейтинг[[#This Row],[Первая строка массива2]]+18</f>
        <v>1065</v>
      </c>
    </row>
    <row r="58" spans="1:14" x14ac:dyDescent="0.2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 t="shared" si="1"/>
        <v>1066</v>
      </c>
      <c r="N58" s="108">
        <f>Таблица_сводный_рейтинг[[#This Row],[Первая строка массива2]]+18</f>
        <v>1084</v>
      </c>
    </row>
    <row r="59" spans="1:14" x14ac:dyDescent="0.2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 t="shared" si="1"/>
        <v>1085</v>
      </c>
      <c r="N59" s="108">
        <f>Таблица_сводный_рейтинг[[#This Row],[Первая строка массива2]]+18</f>
        <v>1103</v>
      </c>
    </row>
    <row r="60" spans="1:14" x14ac:dyDescent="0.2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 t="shared" si="1"/>
        <v>1104</v>
      </c>
      <c r="N60" s="108">
        <f>Таблица_сводный_рейтинг[[#This Row],[Первая строка массива2]]+18</f>
        <v>1122</v>
      </c>
    </row>
    <row r="61" spans="1:14" x14ac:dyDescent="0.2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 t="shared" si="1"/>
        <v>1123</v>
      </c>
      <c r="N61" s="108">
        <f>Таблица_сводный_рейтинг[[#This Row],[Первая строка массива2]]+18</f>
        <v>1141</v>
      </c>
    </row>
    <row r="62" spans="1:14" x14ac:dyDescent="0.2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 t="shared" si="1"/>
        <v>1142</v>
      </c>
      <c r="N62" s="108">
        <f>Таблица_сводный_рейтинг[[#This Row],[Первая строка массива2]]+18</f>
        <v>1160</v>
      </c>
    </row>
    <row r="63" spans="1:14" x14ac:dyDescent="0.2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 t="shared" si="1"/>
        <v>1161</v>
      </c>
      <c r="N63" s="108">
        <f>Таблица_сводный_рейтинг[[#This Row],[Первая строка массива2]]+18</f>
        <v>1179</v>
      </c>
    </row>
    <row r="64" spans="1:14" x14ac:dyDescent="0.2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 t="shared" si="1"/>
        <v>1180</v>
      </c>
      <c r="N64" s="108">
        <f>Таблица_сводный_рейтинг[[#This Row],[Первая строка массива2]]+18</f>
        <v>1198</v>
      </c>
    </row>
    <row r="65" spans="1:14" x14ac:dyDescent="0.2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 t="shared" si="1"/>
        <v>1199</v>
      </c>
      <c r="N65" s="108">
        <f>Таблица_сводный_рейтинг[[#This Row],[Первая строка массива2]]+18</f>
        <v>1217</v>
      </c>
    </row>
    <row r="66" spans="1:14" x14ac:dyDescent="0.2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 t="shared" si="1"/>
        <v>1218</v>
      </c>
      <c r="N66" s="108">
        <f>Таблица_сводный_рейтинг[[#This Row],[Первая строка массива2]]+18</f>
        <v>1236</v>
      </c>
    </row>
    <row r="67" spans="1:14" x14ac:dyDescent="0.2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 t="shared" ref="M67:M89" si="2">N66+1</f>
        <v>1237</v>
      </c>
      <c r="N67" s="108">
        <f>Таблица_сводный_рейтинг[[#This Row],[Первая строка массива2]]+18</f>
        <v>1255</v>
      </c>
    </row>
    <row r="68" spans="1:14" x14ac:dyDescent="0.2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 t="shared" si="2"/>
        <v>1256</v>
      </c>
      <c r="N68" s="108">
        <f>Таблица_сводный_рейтинг[[#This Row],[Первая строка массива2]]+18</f>
        <v>1274</v>
      </c>
    </row>
    <row r="69" spans="1:14" x14ac:dyDescent="0.2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 t="shared" si="2"/>
        <v>1275</v>
      </c>
      <c r="N69" s="108">
        <f>Таблица_сводный_рейтинг[[#This Row],[Первая строка массива2]]+18</f>
        <v>1293</v>
      </c>
    </row>
    <row r="70" spans="1:14" x14ac:dyDescent="0.2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 t="shared" si="2"/>
        <v>1294</v>
      </c>
      <c r="N70" s="108">
        <f>Таблица_сводный_рейтинг[[#This Row],[Первая строка массива2]]+18</f>
        <v>1312</v>
      </c>
    </row>
    <row r="71" spans="1:14" x14ac:dyDescent="0.2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 t="shared" si="2"/>
        <v>1313</v>
      </c>
      <c r="N71" s="108">
        <f>Таблица_сводный_рейтинг[[#This Row],[Первая строка массива2]]+18</f>
        <v>1331</v>
      </c>
    </row>
    <row r="72" spans="1:14" x14ac:dyDescent="0.2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 t="shared" si="2"/>
        <v>1332</v>
      </c>
      <c r="N72" s="108">
        <f>Таблица_сводный_рейтинг[[#This Row],[Первая строка массива2]]+18</f>
        <v>1350</v>
      </c>
    </row>
    <row r="73" spans="1:14" x14ac:dyDescent="0.2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 t="shared" si="2"/>
        <v>1351</v>
      </c>
      <c r="N73" s="108">
        <f>Таблица_сводный_рейтинг[[#This Row],[Первая строка массива2]]+18</f>
        <v>1369</v>
      </c>
    </row>
    <row r="74" spans="1:14" x14ac:dyDescent="0.2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 t="shared" si="2"/>
        <v>1370</v>
      </c>
      <c r="N74" s="108">
        <f>Таблица_сводный_рейтинг[[#This Row],[Первая строка массива2]]+18</f>
        <v>1388</v>
      </c>
    </row>
    <row r="75" spans="1:14" x14ac:dyDescent="0.2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 t="shared" si="2"/>
        <v>1389</v>
      </c>
      <c r="N75" s="108">
        <f>Таблица_сводный_рейтинг[[#This Row],[Первая строка массива2]]+18</f>
        <v>1407</v>
      </c>
    </row>
    <row r="76" spans="1:14" x14ac:dyDescent="0.2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 t="shared" si="2"/>
        <v>1408</v>
      </c>
      <c r="N76" s="108">
        <f>Таблица_сводный_рейтинг[[#This Row],[Первая строка массива2]]+18</f>
        <v>1426</v>
      </c>
    </row>
    <row r="77" spans="1:14" x14ac:dyDescent="0.2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 t="shared" si="2"/>
        <v>1427</v>
      </c>
      <c r="N77" s="108">
        <f>Таблица_сводный_рейтинг[[#This Row],[Первая строка массива2]]+18</f>
        <v>1445</v>
      </c>
    </row>
    <row r="78" spans="1:14" x14ac:dyDescent="0.2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 t="shared" si="2"/>
        <v>1446</v>
      </c>
      <c r="N78" s="108">
        <f>Таблица_сводный_рейтинг[[#This Row],[Первая строка массива2]]+18</f>
        <v>1464</v>
      </c>
    </row>
    <row r="79" spans="1:14" x14ac:dyDescent="0.2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 t="shared" si="2"/>
        <v>1465</v>
      </c>
      <c r="N79" s="108">
        <f>Таблица_сводный_рейтинг[[#This Row],[Первая строка массива2]]+18</f>
        <v>1483</v>
      </c>
    </row>
    <row r="80" spans="1:14" x14ac:dyDescent="0.2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 t="shared" si="2"/>
        <v>1484</v>
      </c>
      <c r="N80" s="108">
        <f>Таблица_сводный_рейтинг[[#This Row],[Первая строка массива2]]+18</f>
        <v>1502</v>
      </c>
    </row>
    <row r="81" spans="1:14" x14ac:dyDescent="0.2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 t="shared" si="2"/>
        <v>1503</v>
      </c>
      <c r="N81" s="108">
        <f>Таблица_сводный_рейтинг[[#This Row],[Первая строка массива2]]+18</f>
        <v>1521</v>
      </c>
    </row>
    <row r="82" spans="1:14" x14ac:dyDescent="0.2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 t="shared" si="2"/>
        <v>1522</v>
      </c>
      <c r="N82" s="108">
        <f>Таблица_сводный_рейтинг[[#This Row],[Первая строка массива2]]+18</f>
        <v>1540</v>
      </c>
    </row>
    <row r="83" spans="1:14" x14ac:dyDescent="0.2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 t="shared" si="2"/>
        <v>1541</v>
      </c>
      <c r="N83" s="108">
        <f>Таблица_сводный_рейтинг[[#This Row],[Первая строка массива2]]+18</f>
        <v>1559</v>
      </c>
    </row>
    <row r="84" spans="1:14" x14ac:dyDescent="0.2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 t="shared" si="2"/>
        <v>1560</v>
      </c>
      <c r="N84" s="108">
        <f>Таблица_сводный_рейтинг[[#This Row],[Первая строка массива2]]+18</f>
        <v>1578</v>
      </c>
    </row>
    <row r="85" spans="1:14" x14ac:dyDescent="0.2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 t="shared" si="2"/>
        <v>1579</v>
      </c>
      <c r="N85" s="108">
        <f>Таблица_сводный_рейтинг[[#This Row],[Первая строка массива2]]+18</f>
        <v>1597</v>
      </c>
    </row>
    <row r="86" spans="1:14" x14ac:dyDescent="0.2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 t="shared" si="2"/>
        <v>1598</v>
      </c>
      <c r="N86" s="108">
        <f>Таблица_сводный_рейтинг[[#This Row],[Первая строка массива2]]+18</f>
        <v>1616</v>
      </c>
    </row>
    <row r="87" spans="1:14" x14ac:dyDescent="0.2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 t="shared" si="2"/>
        <v>1617</v>
      </c>
      <c r="N87" s="108">
        <f>Таблица_сводный_рейтинг[[#This Row],[Первая строка массива2]]+18</f>
        <v>1635</v>
      </c>
    </row>
    <row r="88" spans="1:14" x14ac:dyDescent="0.2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 t="shared" si="2"/>
        <v>1636</v>
      </c>
      <c r="N88" s="108">
        <f>Таблица_сводный_рейтинг[[#This Row],[Первая строка массива2]]+18</f>
        <v>1654</v>
      </c>
    </row>
    <row r="89" spans="1:14" x14ac:dyDescent="0.2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 t="shared" si="2"/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2.75" x14ac:dyDescent="0.2"/>
  <cols>
    <col min="1" max="1" width="15.7109375" bestFit="1" customWidth="1"/>
    <col min="2" max="2" width="26.7109375" customWidth="1"/>
    <col min="3" max="3" width="24.7109375" customWidth="1"/>
    <col min="4" max="8" width="10.28515625" customWidth="1"/>
    <col min="9" max="9" width="64.5703125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 x14ac:dyDescent="0.2">
      <c r="B1" s="34" t="s">
        <v>72</v>
      </c>
    </row>
    <row r="2" spans="2:8" x14ac:dyDescent="0.2">
      <c r="B2" s="31" t="s">
        <v>65</v>
      </c>
      <c r="C2" t="s">
        <v>155</v>
      </c>
    </row>
    <row r="4" spans="2:8" x14ac:dyDescent="0.2">
      <c r="C4" s="31" t="s">
        <v>70</v>
      </c>
    </row>
    <row r="5" spans="2:8" x14ac:dyDescent="0.2">
      <c r="C5" t="s">
        <v>52</v>
      </c>
      <c r="E5" t="s">
        <v>99</v>
      </c>
      <c r="G5" t="s">
        <v>105</v>
      </c>
    </row>
    <row r="6" spans="2:8" x14ac:dyDescent="0.2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 x14ac:dyDescent="0.2">
      <c r="B7" s="32" t="s">
        <v>7</v>
      </c>
      <c r="C7" s="30">
        <v>24.3</v>
      </c>
      <c r="D7" s="30">
        <v>24</v>
      </c>
      <c r="E7" s="30">
        <v>11</v>
      </c>
      <c r="F7" s="30">
        <v>11</v>
      </c>
      <c r="G7" s="30">
        <v>235.1</v>
      </c>
      <c r="H7" s="30">
        <v>209.5</v>
      </c>
    </row>
    <row r="8" spans="2:8" x14ac:dyDescent="0.2">
      <c r="B8" s="32" t="s">
        <v>8</v>
      </c>
      <c r="C8" s="30">
        <v>24.3</v>
      </c>
      <c r="D8" s="30">
        <v>24</v>
      </c>
      <c r="E8" s="30">
        <v>11</v>
      </c>
      <c r="F8" s="30">
        <v>11</v>
      </c>
      <c r="G8" s="30">
        <v>235.1</v>
      </c>
      <c r="H8" s="30">
        <v>209.5</v>
      </c>
    </row>
    <row r="9" spans="2:8" x14ac:dyDescent="0.2">
      <c r="B9" s="32" t="s">
        <v>9</v>
      </c>
      <c r="C9" s="30">
        <v>24.3</v>
      </c>
      <c r="D9" s="30">
        <v>24</v>
      </c>
      <c r="E9" s="30">
        <v>13</v>
      </c>
      <c r="F9" s="30">
        <v>13</v>
      </c>
      <c r="G9" s="30">
        <v>235.1</v>
      </c>
      <c r="H9" s="30">
        <v>209.5</v>
      </c>
    </row>
    <row r="10" spans="2:8" x14ac:dyDescent="0.2">
      <c r="B10" s="32" t="s">
        <v>10</v>
      </c>
      <c r="C10" s="30">
        <v>24.3</v>
      </c>
      <c r="D10" s="30">
        <v>24</v>
      </c>
      <c r="E10" s="30">
        <v>23</v>
      </c>
      <c r="F10" s="30">
        <v>23</v>
      </c>
      <c r="G10" s="30">
        <v>235.1</v>
      </c>
      <c r="H10" s="30">
        <v>209.5</v>
      </c>
    </row>
    <row r="11" spans="2:8" x14ac:dyDescent="0.2">
      <c r="B11" s="32" t="s">
        <v>11</v>
      </c>
      <c r="C11" s="30">
        <v>24.3</v>
      </c>
      <c r="D11" s="30">
        <v>24</v>
      </c>
      <c r="E11" s="30">
        <v>10</v>
      </c>
      <c r="F11" s="30">
        <v>10</v>
      </c>
      <c r="G11" s="30">
        <v>235.1</v>
      </c>
      <c r="H11" s="30">
        <v>209.5</v>
      </c>
    </row>
    <row r="12" spans="2:8" x14ac:dyDescent="0.2">
      <c r="B12" s="32" t="s">
        <v>12</v>
      </c>
      <c r="C12" s="30">
        <v>24.3</v>
      </c>
      <c r="D12" s="30">
        <v>24</v>
      </c>
      <c r="E12" s="30">
        <v>17</v>
      </c>
      <c r="F12" s="30">
        <v>17</v>
      </c>
      <c r="G12" s="30">
        <v>235.1</v>
      </c>
      <c r="H12" s="30">
        <v>209.5</v>
      </c>
    </row>
    <row r="13" spans="2:8" x14ac:dyDescent="0.2">
      <c r="B13" s="32" t="s">
        <v>2</v>
      </c>
      <c r="C13" s="30">
        <v>24.3</v>
      </c>
      <c r="D13" s="30">
        <v>24</v>
      </c>
      <c r="E13" s="30">
        <v>33</v>
      </c>
      <c r="F13" s="30">
        <v>33</v>
      </c>
      <c r="G13" s="30">
        <v>235.1</v>
      </c>
      <c r="H13" s="30">
        <v>209.5</v>
      </c>
    </row>
    <row r="14" spans="2:8" x14ac:dyDescent="0.2">
      <c r="B14" s="32" t="s">
        <v>4</v>
      </c>
      <c r="C14" s="30">
        <v>24.3</v>
      </c>
      <c r="D14" s="30">
        <v>24</v>
      </c>
      <c r="E14" s="30">
        <v>11</v>
      </c>
      <c r="F14" s="30">
        <v>11</v>
      </c>
      <c r="G14" s="30">
        <v>235.1</v>
      </c>
      <c r="H14" s="30">
        <v>209.5</v>
      </c>
    </row>
    <row r="15" spans="2:8" x14ac:dyDescent="0.2">
      <c r="B15" s="32" t="s">
        <v>0</v>
      </c>
      <c r="C15" s="30">
        <v>24.3</v>
      </c>
      <c r="D15" s="30">
        <v>24</v>
      </c>
      <c r="E15" s="30">
        <v>231</v>
      </c>
      <c r="F15" s="30">
        <v>217</v>
      </c>
      <c r="G15" s="30">
        <v>235.1</v>
      </c>
      <c r="H15" s="30">
        <v>209.5</v>
      </c>
    </row>
    <row r="16" spans="2:8" x14ac:dyDescent="0.2">
      <c r="B16" s="32" t="s">
        <v>5</v>
      </c>
      <c r="C16" s="30">
        <v>24.3</v>
      </c>
      <c r="D16" s="30">
        <v>24</v>
      </c>
      <c r="E16" s="30">
        <v>62</v>
      </c>
      <c r="F16" s="30">
        <v>62</v>
      </c>
      <c r="G16" s="30">
        <v>235.1</v>
      </c>
      <c r="H16" s="30">
        <v>209.5</v>
      </c>
    </row>
    <row r="17" spans="2:8" x14ac:dyDescent="0.2">
      <c r="B17" s="32" t="s">
        <v>1</v>
      </c>
      <c r="C17" s="30">
        <v>24.3</v>
      </c>
      <c r="D17" s="30">
        <v>24</v>
      </c>
      <c r="E17" s="30">
        <v>29</v>
      </c>
      <c r="F17" s="30">
        <v>29</v>
      </c>
      <c r="G17" s="30">
        <v>235.1</v>
      </c>
      <c r="H17" s="30">
        <v>209.5</v>
      </c>
    </row>
    <row r="18" spans="2:8" x14ac:dyDescent="0.2">
      <c r="B18" s="32" t="s">
        <v>3</v>
      </c>
      <c r="C18" s="30">
        <v>24.3</v>
      </c>
      <c r="D18" s="30">
        <v>24</v>
      </c>
      <c r="E18" s="30">
        <v>18</v>
      </c>
      <c r="F18" s="30">
        <v>18</v>
      </c>
      <c r="G18" s="30">
        <v>235.1</v>
      </c>
      <c r="H18" s="30">
        <v>209.5</v>
      </c>
    </row>
    <row r="19" spans="2:8" x14ac:dyDescent="0.2">
      <c r="B19" s="32" t="s">
        <v>6</v>
      </c>
      <c r="C19" s="30">
        <v>24.3</v>
      </c>
      <c r="D19" s="30">
        <v>24</v>
      </c>
      <c r="E19" s="30">
        <v>31</v>
      </c>
      <c r="F19" s="30">
        <v>30</v>
      </c>
      <c r="G19" s="30">
        <v>235.1</v>
      </c>
      <c r="H19" s="30">
        <v>209.5</v>
      </c>
    </row>
    <row r="20" spans="2:8" x14ac:dyDescent="0.2">
      <c r="B20" s="32" t="s">
        <v>13</v>
      </c>
      <c r="C20" s="30">
        <v>24.3</v>
      </c>
      <c r="D20" s="30">
        <v>24</v>
      </c>
      <c r="E20" s="30">
        <v>26</v>
      </c>
      <c r="F20" s="30">
        <v>26</v>
      </c>
      <c r="G20" s="30">
        <v>235.1</v>
      </c>
      <c r="H20" s="30">
        <v>209.5</v>
      </c>
    </row>
    <row r="21" spans="2:8" x14ac:dyDescent="0.2">
      <c r="B21" s="32" t="s">
        <v>14</v>
      </c>
      <c r="C21" s="30">
        <v>24.3</v>
      </c>
      <c r="D21" s="30">
        <v>24</v>
      </c>
      <c r="E21" s="30">
        <v>17</v>
      </c>
      <c r="F21" s="30">
        <v>17</v>
      </c>
      <c r="G21" s="30">
        <v>235.1</v>
      </c>
      <c r="H21" s="30">
        <v>209.5</v>
      </c>
    </row>
    <row r="22" spans="2:8" x14ac:dyDescent="0.2">
      <c r="B22" s="32" t="s">
        <v>15</v>
      </c>
      <c r="C22" s="30">
        <v>24.3</v>
      </c>
      <c r="D22" s="30">
        <v>24</v>
      </c>
      <c r="E22" s="30">
        <v>28</v>
      </c>
      <c r="F22" s="30">
        <v>28</v>
      </c>
      <c r="G22" s="30">
        <v>235.1</v>
      </c>
      <c r="H22" s="30">
        <v>209.5</v>
      </c>
    </row>
    <row r="23" spans="2:8" x14ac:dyDescent="0.2">
      <c r="B23" s="32" t="s">
        <v>16</v>
      </c>
      <c r="C23" s="30">
        <v>24.3</v>
      </c>
      <c r="D23" s="30">
        <v>24</v>
      </c>
      <c r="E23" s="30">
        <v>21</v>
      </c>
      <c r="F23" s="30">
        <v>21</v>
      </c>
      <c r="G23" s="30">
        <v>235.1</v>
      </c>
      <c r="H23" s="30">
        <v>209.5</v>
      </c>
    </row>
    <row r="24" spans="2:8" x14ac:dyDescent="0.2">
      <c r="B24" s="32" t="s">
        <v>17</v>
      </c>
      <c r="C24" s="30">
        <v>24.3</v>
      </c>
      <c r="D24" s="30">
        <v>24</v>
      </c>
      <c r="E24" s="30">
        <v>14</v>
      </c>
      <c r="F24" s="30">
        <v>14</v>
      </c>
      <c r="G24" s="30">
        <v>235.1</v>
      </c>
      <c r="H24" s="30">
        <v>209.5</v>
      </c>
    </row>
    <row r="25" spans="2:8" x14ac:dyDescent="0.2">
      <c r="B25" s="32" t="s">
        <v>18</v>
      </c>
      <c r="C25" s="30">
        <v>24.3</v>
      </c>
      <c r="D25" s="30">
        <v>24</v>
      </c>
      <c r="E25" s="30">
        <v>18</v>
      </c>
      <c r="F25" s="30">
        <v>18</v>
      </c>
      <c r="G25" s="30">
        <v>235.1</v>
      </c>
      <c r="H25" s="30">
        <v>209.5</v>
      </c>
    </row>
    <row r="26" spans="2:8" x14ac:dyDescent="0.2">
      <c r="B26" s="32" t="s">
        <v>19</v>
      </c>
      <c r="C26" s="30">
        <v>24.3</v>
      </c>
      <c r="D26" s="30">
        <v>24</v>
      </c>
      <c r="E26" s="30">
        <v>12</v>
      </c>
      <c r="F26" s="30">
        <v>12</v>
      </c>
      <c r="G26" s="30">
        <v>235.1</v>
      </c>
      <c r="H26" s="30">
        <v>209.5</v>
      </c>
    </row>
    <row r="27" spans="2:8" x14ac:dyDescent="0.2">
      <c r="B27" s="32" t="s">
        <v>20</v>
      </c>
      <c r="C27" s="30">
        <v>24.3</v>
      </c>
      <c r="D27" s="30">
        <v>24</v>
      </c>
      <c r="E27" s="30">
        <v>20</v>
      </c>
      <c r="F27" s="30">
        <v>20</v>
      </c>
      <c r="G27" s="30">
        <v>235.1</v>
      </c>
      <c r="H27" s="30">
        <v>209.5</v>
      </c>
    </row>
    <row r="28" spans="2:8" x14ac:dyDescent="0.2">
      <c r="B28" s="32" t="s">
        <v>21</v>
      </c>
      <c r="C28" s="30">
        <v>24.3</v>
      </c>
      <c r="D28" s="30">
        <v>24</v>
      </c>
      <c r="E28" s="30">
        <v>11</v>
      </c>
      <c r="F28" s="30">
        <v>11</v>
      </c>
      <c r="G28" s="30">
        <v>235.1</v>
      </c>
      <c r="H28" s="30">
        <v>209.5</v>
      </c>
    </row>
    <row r="29" spans="2:8" x14ac:dyDescent="0.2">
      <c r="B29" s="32" t="s">
        <v>22</v>
      </c>
      <c r="C29" s="30">
        <v>24.3</v>
      </c>
      <c r="D29" s="30">
        <v>24</v>
      </c>
      <c r="E29" s="30">
        <v>23</v>
      </c>
      <c r="F29" s="30">
        <v>23</v>
      </c>
      <c r="G29" s="30">
        <v>235.1</v>
      </c>
      <c r="H29" s="30">
        <v>209.5</v>
      </c>
    </row>
    <row r="30" spans="2:8" x14ac:dyDescent="0.2">
      <c r="B30" s="32" t="s">
        <v>23</v>
      </c>
      <c r="C30" s="30">
        <v>24.3</v>
      </c>
      <c r="D30" s="30">
        <v>24</v>
      </c>
      <c r="E30" s="30">
        <v>19</v>
      </c>
      <c r="F30" s="30">
        <v>19</v>
      </c>
      <c r="G30" s="30">
        <v>235.1</v>
      </c>
      <c r="H30" s="30">
        <v>209.5</v>
      </c>
    </row>
    <row r="31" spans="2:8" x14ac:dyDescent="0.2">
      <c r="B31" s="32" t="s">
        <v>24</v>
      </c>
      <c r="C31" s="30">
        <v>24.3</v>
      </c>
      <c r="D31" s="30">
        <v>24</v>
      </c>
      <c r="E31" s="30">
        <v>14</v>
      </c>
      <c r="F31" s="30">
        <v>14</v>
      </c>
      <c r="G31" s="30">
        <v>235.1</v>
      </c>
      <c r="H31" s="30">
        <v>209.5</v>
      </c>
    </row>
    <row r="32" spans="2:8" x14ac:dyDescent="0.2">
      <c r="B32" s="32" t="s">
        <v>25</v>
      </c>
      <c r="C32" s="30">
        <v>24.3</v>
      </c>
      <c r="D32" s="30">
        <v>24</v>
      </c>
      <c r="E32" s="30">
        <v>22</v>
      </c>
      <c r="F32" s="30">
        <v>22</v>
      </c>
      <c r="G32" s="30">
        <v>235.1</v>
      </c>
      <c r="H32" s="30">
        <v>209.5</v>
      </c>
    </row>
    <row r="33" spans="2:8" x14ac:dyDescent="0.2">
      <c r="B33" s="32" t="s">
        <v>26</v>
      </c>
      <c r="C33" s="30">
        <v>24.3</v>
      </c>
      <c r="D33" s="30">
        <v>24</v>
      </c>
      <c r="E33" s="30">
        <v>17</v>
      </c>
      <c r="F33" s="30">
        <v>17</v>
      </c>
      <c r="G33" s="30">
        <v>235.1</v>
      </c>
      <c r="H33" s="30">
        <v>209.5</v>
      </c>
    </row>
    <row r="34" spans="2:8" x14ac:dyDescent="0.2">
      <c r="B34" s="32" t="s">
        <v>27</v>
      </c>
      <c r="C34" s="30">
        <v>24.3</v>
      </c>
      <c r="D34" s="30">
        <v>24</v>
      </c>
      <c r="E34" s="30">
        <v>23</v>
      </c>
      <c r="F34" s="30">
        <v>23</v>
      </c>
      <c r="G34" s="30">
        <v>235.1</v>
      </c>
      <c r="H34" s="30">
        <v>209.5</v>
      </c>
    </row>
    <row r="35" spans="2:8" x14ac:dyDescent="0.2">
      <c r="B35" s="32" t="s">
        <v>28</v>
      </c>
      <c r="C35" s="30">
        <v>24.3</v>
      </c>
      <c r="D35" s="30">
        <v>24</v>
      </c>
      <c r="E35" s="30">
        <v>18</v>
      </c>
      <c r="F35" s="30">
        <v>18</v>
      </c>
      <c r="G35" s="30">
        <v>235.1</v>
      </c>
      <c r="H35" s="30">
        <v>209.5</v>
      </c>
    </row>
    <row r="36" spans="2:8" x14ac:dyDescent="0.2">
      <c r="B36" s="32" t="s">
        <v>29</v>
      </c>
      <c r="C36" s="30">
        <v>24.3</v>
      </c>
      <c r="D36" s="30">
        <v>24</v>
      </c>
      <c r="E36" s="30">
        <v>14</v>
      </c>
      <c r="F36" s="30">
        <v>14</v>
      </c>
      <c r="G36" s="30">
        <v>235.1</v>
      </c>
      <c r="H36" s="30">
        <v>209.5</v>
      </c>
    </row>
    <row r="37" spans="2:8" x14ac:dyDescent="0.2">
      <c r="B37" s="32" t="s">
        <v>30</v>
      </c>
      <c r="C37" s="30">
        <v>24.3</v>
      </c>
      <c r="D37" s="30">
        <v>24</v>
      </c>
      <c r="E37" s="30">
        <v>19</v>
      </c>
      <c r="F37" s="30">
        <v>19</v>
      </c>
      <c r="G37" s="30">
        <v>235.1</v>
      </c>
      <c r="H37" s="30">
        <v>209.5</v>
      </c>
    </row>
    <row r="38" spans="2:8" x14ac:dyDescent="0.2">
      <c r="B38" s="32" t="s">
        <v>31</v>
      </c>
      <c r="C38" s="30">
        <v>24.3</v>
      </c>
      <c r="D38" s="30">
        <v>24</v>
      </c>
      <c r="E38" s="30">
        <v>17</v>
      </c>
      <c r="F38" s="30">
        <v>17</v>
      </c>
      <c r="G38" s="30">
        <v>235.1</v>
      </c>
      <c r="H38" s="30">
        <v>209.5</v>
      </c>
    </row>
    <row r="39" spans="2:8" x14ac:dyDescent="0.2">
      <c r="B39" s="32" t="s">
        <v>32</v>
      </c>
      <c r="C39" s="30">
        <v>24.3</v>
      </c>
      <c r="D39" s="30">
        <v>24</v>
      </c>
      <c r="E39" s="30">
        <v>9</v>
      </c>
      <c r="F39" s="30">
        <v>9</v>
      </c>
      <c r="G39" s="30">
        <v>235.1</v>
      </c>
      <c r="H39" s="30">
        <v>209.5</v>
      </c>
    </row>
    <row r="40" spans="2:8" x14ac:dyDescent="0.2">
      <c r="B40" s="32" t="s">
        <v>33</v>
      </c>
      <c r="C40" s="30">
        <v>24.3</v>
      </c>
      <c r="D40" s="30">
        <v>24</v>
      </c>
      <c r="E40" s="30">
        <v>14</v>
      </c>
      <c r="F40" s="30">
        <v>14</v>
      </c>
      <c r="G40" s="30">
        <v>235.1</v>
      </c>
      <c r="H40" s="30">
        <v>209.5</v>
      </c>
    </row>
    <row r="41" spans="2:8" x14ac:dyDescent="0.2">
      <c r="B41" s="32" t="s">
        <v>34</v>
      </c>
      <c r="C41" s="30">
        <v>24.3</v>
      </c>
      <c r="D41" s="30">
        <v>24</v>
      </c>
      <c r="E41" s="30">
        <v>25</v>
      </c>
      <c r="F41" s="30">
        <v>25</v>
      </c>
      <c r="G41" s="30">
        <v>235.1</v>
      </c>
      <c r="H41" s="30">
        <v>209.5</v>
      </c>
    </row>
    <row r="42" spans="2:8" x14ac:dyDescent="0.2">
      <c r="B42" s="32" t="s">
        <v>35</v>
      </c>
      <c r="C42" s="30">
        <v>24.3</v>
      </c>
      <c r="D42" s="30">
        <v>24</v>
      </c>
      <c r="E42" s="30">
        <v>9</v>
      </c>
      <c r="F42" s="30">
        <v>9</v>
      </c>
      <c r="G42" s="30">
        <v>235.1</v>
      </c>
      <c r="H42" s="30">
        <v>209.5</v>
      </c>
    </row>
    <row r="43" spans="2:8" x14ac:dyDescent="0.2">
      <c r="B43" s="32" t="s">
        <v>36</v>
      </c>
      <c r="C43" s="30">
        <v>24.3</v>
      </c>
      <c r="D43" s="30">
        <v>24</v>
      </c>
      <c r="E43" s="30">
        <v>16</v>
      </c>
      <c r="F43" s="30">
        <v>17</v>
      </c>
      <c r="G43" s="30">
        <v>235.1</v>
      </c>
      <c r="H43" s="30">
        <v>209.5</v>
      </c>
    </row>
    <row r="44" spans="2:8" x14ac:dyDescent="0.2">
      <c r="B44" s="32" t="s">
        <v>37</v>
      </c>
      <c r="C44" s="30">
        <v>24.3</v>
      </c>
      <c r="D44" s="30">
        <v>24</v>
      </c>
      <c r="E44" s="30">
        <v>28</v>
      </c>
      <c r="F44" s="30">
        <v>28</v>
      </c>
      <c r="G44" s="30">
        <v>235.1</v>
      </c>
      <c r="H44" s="30">
        <v>209.5</v>
      </c>
    </row>
    <row r="45" spans="2:8" x14ac:dyDescent="0.2">
      <c r="B45" s="32" t="s">
        <v>38</v>
      </c>
      <c r="C45" s="30">
        <v>24.3</v>
      </c>
      <c r="D45" s="30">
        <v>24</v>
      </c>
      <c r="E45" s="30">
        <v>20</v>
      </c>
      <c r="F45" s="30">
        <v>20</v>
      </c>
      <c r="G45" s="30">
        <v>235.1</v>
      </c>
      <c r="H45" s="30">
        <v>209.5</v>
      </c>
    </row>
    <row r="46" spans="2:8" x14ac:dyDescent="0.2">
      <c r="B46" s="32" t="s">
        <v>39</v>
      </c>
      <c r="C46" s="30">
        <v>24.3</v>
      </c>
      <c r="D46" s="30">
        <v>24</v>
      </c>
      <c r="E46" s="30">
        <v>21</v>
      </c>
      <c r="F46" s="30">
        <v>21</v>
      </c>
      <c r="G46" s="30">
        <v>235.1</v>
      </c>
      <c r="H46" s="30">
        <v>209.5</v>
      </c>
    </row>
    <row r="47" spans="2:8" x14ac:dyDescent="0.2">
      <c r="B47" s="32" t="s">
        <v>40</v>
      </c>
      <c r="C47" s="30">
        <v>24.3</v>
      </c>
      <c r="D47" s="30">
        <v>24</v>
      </c>
      <c r="E47" s="30">
        <v>30</v>
      </c>
      <c r="F47" s="30">
        <v>30</v>
      </c>
      <c r="G47" s="30">
        <v>235.1</v>
      </c>
      <c r="H47" s="30">
        <v>209.5</v>
      </c>
    </row>
    <row r="48" spans="2:8" x14ac:dyDescent="0.2">
      <c r="B48" s="32" t="s">
        <v>41</v>
      </c>
      <c r="C48" s="30">
        <v>24.3</v>
      </c>
      <c r="D48" s="30">
        <v>24</v>
      </c>
      <c r="E48" s="30">
        <v>13</v>
      </c>
      <c r="F48" s="30">
        <v>13</v>
      </c>
      <c r="G48" s="30">
        <v>235.1</v>
      </c>
      <c r="H48" s="30">
        <v>209.5</v>
      </c>
    </row>
    <row r="49" spans="2:8" x14ac:dyDescent="0.2">
      <c r="B49" s="32" t="s">
        <v>42</v>
      </c>
      <c r="C49" s="30">
        <v>24.3</v>
      </c>
      <c r="D49" s="30">
        <v>24</v>
      </c>
      <c r="E49" s="30">
        <v>22</v>
      </c>
      <c r="F49" s="30">
        <v>22</v>
      </c>
      <c r="G49" s="30">
        <v>235.1</v>
      </c>
      <c r="H49" s="30">
        <v>209.5</v>
      </c>
    </row>
    <row r="50" spans="2:8" x14ac:dyDescent="0.2">
      <c r="B50" s="32" t="s">
        <v>43</v>
      </c>
      <c r="C50" s="30">
        <v>24.3</v>
      </c>
      <c r="D50" s="30">
        <v>24</v>
      </c>
      <c r="E50" s="30">
        <v>11</v>
      </c>
      <c r="F50" s="30">
        <v>11</v>
      </c>
      <c r="G50" s="30">
        <v>235.1</v>
      </c>
      <c r="H50" s="30">
        <v>209.5</v>
      </c>
    </row>
    <row r="53" spans="2:8" x14ac:dyDescent="0.2">
      <c r="B53" s="35" t="s">
        <v>106</v>
      </c>
    </row>
    <row r="55" spans="2:8" x14ac:dyDescent="0.2">
      <c r="B55" s="31" t="s">
        <v>65</v>
      </c>
      <c r="C55" s="42" t="s">
        <v>159</v>
      </c>
    </row>
    <row r="57" spans="2:8" x14ac:dyDescent="0.2">
      <c r="B57" s="31" t="s">
        <v>69</v>
      </c>
      <c r="C57" s="31" t="s">
        <v>70</v>
      </c>
    </row>
    <row r="58" spans="2:8" x14ac:dyDescent="0.2">
      <c r="B58" s="31" t="s">
        <v>68</v>
      </c>
      <c r="C58" s="65">
        <v>44562</v>
      </c>
      <c r="D58" s="65">
        <v>44927</v>
      </c>
      <c r="E58" s="30"/>
    </row>
    <row r="59" spans="2:8" x14ac:dyDescent="0.2">
      <c r="B59" s="32" t="s">
        <v>20</v>
      </c>
      <c r="C59" s="30">
        <v>59</v>
      </c>
      <c r="D59" s="30">
        <v>31</v>
      </c>
      <c r="E59" s="30"/>
    </row>
    <row r="60" spans="2:8" x14ac:dyDescent="0.2">
      <c r="E60" s="30"/>
    </row>
    <row r="61" spans="2:8" x14ac:dyDescent="0.2">
      <c r="E61" s="30"/>
    </row>
    <row r="62" spans="2:8" x14ac:dyDescent="0.2">
      <c r="B62" s="32"/>
      <c r="C62" s="30"/>
      <c r="D62" s="30"/>
      <c r="E62" s="30"/>
    </row>
    <row r="63" spans="2:8" x14ac:dyDescent="0.2">
      <c r="B63" s="32"/>
      <c r="C63" s="30"/>
      <c r="D63" s="30"/>
      <c r="E63" s="30"/>
    </row>
    <row r="64" spans="2:8" x14ac:dyDescent="0.2">
      <c r="B64" s="32"/>
      <c r="C64" s="30"/>
      <c r="D64" s="30"/>
      <c r="E64" s="30"/>
    </row>
    <row r="65" spans="2:5" x14ac:dyDescent="0.2">
      <c r="B65" s="32"/>
      <c r="C65" s="30"/>
      <c r="D65" s="30"/>
      <c r="E65" s="30"/>
    </row>
    <row r="66" spans="2:5" x14ac:dyDescent="0.2">
      <c r="B66" s="32"/>
      <c r="C66" s="30"/>
      <c r="D66" s="30"/>
      <c r="E66" s="30"/>
    </row>
    <row r="67" spans="2:5" x14ac:dyDescent="0.2">
      <c r="B67" s="32"/>
      <c r="C67" s="30"/>
      <c r="D67" s="30"/>
      <c r="E67" s="30"/>
    </row>
    <row r="68" spans="2:5" x14ac:dyDescent="0.2">
      <c r="B68" s="32"/>
      <c r="C68" s="30"/>
      <c r="D68" s="30"/>
      <c r="E68" s="30"/>
    </row>
    <row r="69" spans="2:5" x14ac:dyDescent="0.2">
      <c r="B69" s="32"/>
      <c r="C69" s="30"/>
      <c r="D69" s="30"/>
      <c r="E69" s="30"/>
    </row>
    <row r="70" spans="2:5" x14ac:dyDescent="0.2">
      <c r="B70" s="32"/>
      <c r="C70" s="30"/>
      <c r="D70" s="30"/>
      <c r="E70" s="30"/>
    </row>
    <row r="71" spans="2:5" x14ac:dyDescent="0.2">
      <c r="B71" s="32"/>
      <c r="C71" s="30"/>
      <c r="D71" s="30"/>
      <c r="E71" s="30"/>
    </row>
    <row r="72" spans="2:5" x14ac:dyDescent="0.2">
      <c r="B72" s="32"/>
      <c r="C72" s="30"/>
      <c r="D72" s="30"/>
      <c r="E72" s="30"/>
    </row>
    <row r="73" spans="2:5" x14ac:dyDescent="0.2">
      <c r="B73" s="32"/>
      <c r="C73" s="30"/>
      <c r="D73" s="30"/>
      <c r="E73" s="30"/>
    </row>
    <row r="74" spans="2:5" x14ac:dyDescent="0.2">
      <c r="B74" s="32"/>
      <c r="C74" s="30"/>
      <c r="D74" s="30"/>
      <c r="E74" s="30"/>
    </row>
    <row r="75" spans="2:5" x14ac:dyDescent="0.2">
      <c r="B75" s="32"/>
      <c r="C75" s="30"/>
      <c r="D75" s="30"/>
      <c r="E75" s="30"/>
    </row>
    <row r="76" spans="2:5" x14ac:dyDescent="0.2">
      <c r="B76" s="32"/>
      <c r="C76" s="30"/>
      <c r="D76" s="30"/>
      <c r="E76" s="30"/>
    </row>
    <row r="77" spans="2:5" x14ac:dyDescent="0.2">
      <c r="B77" s="32"/>
      <c r="C77" s="30"/>
      <c r="D77" s="30"/>
      <c r="E77" s="30"/>
    </row>
    <row r="78" spans="2:5" x14ac:dyDescent="0.2">
      <c r="B78" s="32"/>
      <c r="C78" s="30"/>
      <c r="D78" s="30"/>
      <c r="E78" s="30"/>
    </row>
    <row r="79" spans="2:5" x14ac:dyDescent="0.2">
      <c r="B79" s="32"/>
      <c r="C79" s="30"/>
      <c r="D79" s="30"/>
      <c r="E79" s="30"/>
    </row>
    <row r="80" spans="2:5" x14ac:dyDescent="0.2">
      <c r="B80" s="32"/>
      <c r="C80" s="30"/>
      <c r="D80" s="30"/>
      <c r="E80" s="30"/>
    </row>
    <row r="81" spans="2:5" x14ac:dyDescent="0.2">
      <c r="B81" s="32"/>
      <c r="C81" s="30"/>
      <c r="D81" s="30"/>
      <c r="E81" s="30"/>
    </row>
    <row r="82" spans="2:5" x14ac:dyDescent="0.2">
      <c r="B82" s="32"/>
      <c r="C82" s="30"/>
      <c r="D82" s="30"/>
      <c r="E82" s="30"/>
    </row>
    <row r="83" spans="2:5" x14ac:dyDescent="0.2">
      <c r="B83" s="32"/>
      <c r="C83" s="30"/>
      <c r="D83" s="30"/>
      <c r="E83" s="30"/>
    </row>
    <row r="84" spans="2:5" x14ac:dyDescent="0.2">
      <c r="B84" s="32"/>
      <c r="C84" s="30"/>
      <c r="D84" s="30"/>
      <c r="E84" s="30"/>
    </row>
    <row r="85" spans="2:5" x14ac:dyDescent="0.2">
      <c r="B85" s="32"/>
      <c r="C85" s="30"/>
      <c r="D85" s="30"/>
      <c r="E85" s="30"/>
    </row>
    <row r="86" spans="2:5" x14ac:dyDescent="0.2">
      <c r="B86" s="32"/>
      <c r="C86" s="30"/>
      <c r="D86" s="30"/>
      <c r="E86" s="30"/>
    </row>
    <row r="87" spans="2:5" x14ac:dyDescent="0.2">
      <c r="B87" s="32"/>
      <c r="C87" s="30"/>
      <c r="D87" s="30"/>
      <c r="E87" s="30"/>
    </row>
    <row r="88" spans="2:5" x14ac:dyDescent="0.2">
      <c r="B88" s="32"/>
      <c r="C88" s="30"/>
      <c r="D88" s="30"/>
      <c r="E88" s="30"/>
    </row>
    <row r="89" spans="2:5" x14ac:dyDescent="0.2">
      <c r="B89" s="32"/>
      <c r="C89" s="30"/>
      <c r="D89" s="30"/>
      <c r="E89" s="30"/>
    </row>
    <row r="90" spans="2:5" x14ac:dyDescent="0.2">
      <c r="B90" s="32"/>
      <c r="C90" s="30"/>
      <c r="D90" s="30"/>
      <c r="E90" s="30"/>
    </row>
    <row r="91" spans="2:5" x14ac:dyDescent="0.2">
      <c r="B91" s="32"/>
      <c r="C91" s="30"/>
      <c r="D91" s="30"/>
      <c r="E91" s="30"/>
    </row>
    <row r="92" spans="2:5" x14ac:dyDescent="0.2">
      <c r="B92" s="32"/>
      <c r="C92" s="30"/>
      <c r="D92" s="30"/>
      <c r="E92" s="30"/>
    </row>
    <row r="93" spans="2:5" x14ac:dyDescent="0.2">
      <c r="B93" s="32"/>
      <c r="C93" s="30"/>
      <c r="D93" s="30"/>
      <c r="E93" s="30"/>
    </row>
    <row r="94" spans="2:5" x14ac:dyDescent="0.2">
      <c r="B94" s="32"/>
      <c r="C94" s="30"/>
      <c r="D94" s="30"/>
      <c r="E94" s="30"/>
    </row>
    <row r="95" spans="2:5" x14ac:dyDescent="0.2">
      <c r="B95" s="32"/>
      <c r="C95" s="30"/>
      <c r="D95" s="30"/>
      <c r="E95" s="30"/>
    </row>
    <row r="96" spans="2:5" x14ac:dyDescent="0.2">
      <c r="B96" s="32"/>
      <c r="C96" s="30"/>
      <c r="D96" s="30"/>
      <c r="E96" s="30"/>
    </row>
    <row r="97" spans="2:1524" x14ac:dyDescent="0.2">
      <c r="B97" s="32"/>
      <c r="C97" s="30"/>
      <c r="D97" s="30"/>
      <c r="E97" s="30"/>
    </row>
    <row r="98" spans="2:1524" x14ac:dyDescent="0.2">
      <c r="B98" s="32"/>
      <c r="C98" s="30"/>
      <c r="D98" s="30"/>
      <c r="E98" s="30"/>
    </row>
    <row r="99" spans="2:1524" x14ac:dyDescent="0.2">
      <c r="B99" s="32"/>
      <c r="C99" s="30"/>
      <c r="D99" s="30"/>
      <c r="E99" s="30"/>
    </row>
    <row r="100" spans="2:1524" x14ac:dyDescent="0.2">
      <c r="B100" s="32"/>
      <c r="C100" s="30"/>
      <c r="D100" s="30"/>
      <c r="E100" s="30"/>
    </row>
    <row r="101" spans="2:1524" x14ac:dyDescent="0.2">
      <c r="B101" s="32"/>
      <c r="C101" s="30"/>
      <c r="D101" s="30"/>
      <c r="E101" s="30"/>
    </row>
    <row r="106" spans="2:1524" x14ac:dyDescent="0.2">
      <c r="B106" s="31" t="s">
        <v>44</v>
      </c>
      <c r="C106" t="s">
        <v>20</v>
      </c>
    </row>
    <row r="107" spans="2:1524" s="1" customFormat="1" x14ac:dyDescent="0.2">
      <c r="B107" s="34" t="s">
        <v>107</v>
      </c>
    </row>
    <row r="108" spans="2:1524" s="1" customFormat="1" x14ac:dyDescent="0.2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 x14ac:dyDescent="0.2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 x14ac:dyDescent="0.2">
      <c r="B110" s="32" t="s">
        <v>166</v>
      </c>
      <c r="C110" s="30">
        <v>1427</v>
      </c>
      <c r="D110" s="30">
        <v>1598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 x14ac:dyDescent="0.2">
      <c r="B117" s="31" t="s">
        <v>44</v>
      </c>
      <c r="C117" t="s">
        <v>20</v>
      </c>
    </row>
    <row r="118" spans="1:1524" x14ac:dyDescent="0.2">
      <c r="B118" s="34" t="s">
        <v>108</v>
      </c>
      <c r="C118" s="1"/>
      <c r="D118" s="1"/>
    </row>
    <row r="119" spans="1:1524" x14ac:dyDescent="0.2">
      <c r="B119" s="31" t="s">
        <v>69</v>
      </c>
      <c r="C119" s="31" t="s">
        <v>70</v>
      </c>
    </row>
    <row r="120" spans="1:1524" x14ac:dyDescent="0.2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 x14ac:dyDescent="0.2">
      <c r="A121" s="87" t="s">
        <v>116</v>
      </c>
      <c r="B121" s="77">
        <v>44562</v>
      </c>
      <c r="C121" s="30">
        <v>96968.000000000015</v>
      </c>
      <c r="E121">
        <f>VLOOKUP(E120,IF(B130=F120,A122:C122,IF(B129=F120,A122:C122,A121:C121)),3,TRUE)</f>
        <v>100946.00000000001</v>
      </c>
      <c r="F121" s="88" t="str">
        <f>CONCATENATE("Численность населения: ",E121," чел.")</f>
        <v>Численность населения: 100946 чел.</v>
      </c>
      <c r="G121" s="81"/>
    </row>
    <row r="122" spans="1:1524" x14ac:dyDescent="0.2">
      <c r="A122" s="87" t="s">
        <v>116</v>
      </c>
      <c r="B122" s="77">
        <v>44927</v>
      </c>
      <c r="C122" s="30">
        <v>100946.00000000001</v>
      </c>
      <c r="E122" s="86">
        <f>(C122-C121)/C121*100</f>
        <v>4.1023842917251043</v>
      </c>
    </row>
    <row r="123" spans="1:1524" x14ac:dyDescent="0.2">
      <c r="E123" s="38"/>
    </row>
    <row r="124" spans="1:1524" x14ac:dyDescent="0.2">
      <c r="E124" s="38"/>
    </row>
    <row r="125" spans="1:1524" x14ac:dyDescent="0.2">
      <c r="B125" s="31" t="s">
        <v>44</v>
      </c>
      <c r="C125" t="s">
        <v>20</v>
      </c>
      <c r="E125" s="38"/>
    </row>
    <row r="126" spans="1:1524" x14ac:dyDescent="0.2">
      <c r="B126" s="160" t="s">
        <v>108</v>
      </c>
      <c r="C126" s="1"/>
      <c r="D126" s="1"/>
      <c r="E126" s="38"/>
    </row>
    <row r="127" spans="1:1524" x14ac:dyDescent="0.2">
      <c r="B127" s="31" t="s">
        <v>69</v>
      </c>
      <c r="C127" s="31" t="s">
        <v>70</v>
      </c>
      <c r="E127" s="38"/>
    </row>
    <row r="128" spans="1:1524" x14ac:dyDescent="0.2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 x14ac:dyDescent="0.2">
      <c r="A129" t="s">
        <v>179</v>
      </c>
      <c r="B129" s="77">
        <v>44562</v>
      </c>
      <c r="C129" s="30">
        <v>1</v>
      </c>
      <c r="E129">
        <f>VLOOKUP(E128,IF(B138=F128,A130:C130,IF(B137=F128,A130:C130,A129:C129)),3,TRUE)</f>
        <v>0</v>
      </c>
      <c r="F129" s="88" t="str">
        <f>CONCATENATE("Жалобы населения: ",E129," ед.")</f>
        <v>Жалобы населения: 0 ед.</v>
      </c>
      <c r="G129" s="79"/>
    </row>
    <row r="130" spans="1:21" x14ac:dyDescent="0.2">
      <c r="A130" t="s">
        <v>179</v>
      </c>
      <c r="B130" s="77">
        <v>44927</v>
      </c>
      <c r="C130" s="30">
        <v>0</v>
      </c>
      <c r="E130" s="163">
        <f>(C130-C129)</f>
        <v>-1</v>
      </c>
    </row>
    <row r="131" spans="1:21" x14ac:dyDescent="0.2">
      <c r="E131" s="38"/>
    </row>
    <row r="132" spans="1:21" x14ac:dyDescent="0.2">
      <c r="B132" s="1"/>
      <c r="E132" s="38"/>
    </row>
    <row r="133" spans="1:21" x14ac:dyDescent="0.2">
      <c r="B133" s="31" t="s">
        <v>44</v>
      </c>
      <c r="C133" t="s">
        <v>20</v>
      </c>
      <c r="E133" s="38"/>
    </row>
    <row r="134" spans="1:21" x14ac:dyDescent="0.2">
      <c r="B134" s="34" t="s">
        <v>108</v>
      </c>
      <c r="C134" s="1"/>
      <c r="D134" s="1"/>
      <c r="E134" s="38"/>
    </row>
    <row r="135" spans="1:21" x14ac:dyDescent="0.2">
      <c r="B135" s="31" t="s">
        <v>69</v>
      </c>
      <c r="C135" s="31" t="s">
        <v>70</v>
      </c>
      <c r="E135" s="38"/>
    </row>
    <row r="136" spans="1:21" x14ac:dyDescent="0.2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 x14ac:dyDescent="0.2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 x14ac:dyDescent="0.2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 x14ac:dyDescent="0.2">
      <c r="B139" s="1"/>
      <c r="E139" s="38"/>
    </row>
    <row r="140" spans="1:21" x14ac:dyDescent="0.2">
      <c r="B140" s="1"/>
      <c r="E140" s="38"/>
    </row>
    <row r="143" spans="1:21" x14ac:dyDescent="0.2">
      <c r="B143" s="31" t="s">
        <v>44</v>
      </c>
      <c r="C143" t="s">
        <v>20</v>
      </c>
    </row>
    <row r="144" spans="1:21" x14ac:dyDescent="0.2">
      <c r="B144" s="34" t="s">
        <v>108</v>
      </c>
      <c r="C144" s="1"/>
      <c r="D144" s="1"/>
    </row>
    <row r="145" spans="1:6" x14ac:dyDescent="0.2">
      <c r="B145" s="31" t="s">
        <v>69</v>
      </c>
      <c r="C145" s="31" t="s">
        <v>70</v>
      </c>
    </row>
    <row r="146" spans="1:6" x14ac:dyDescent="0.2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 x14ac:dyDescent="0.2">
      <c r="A147" s="87" t="s">
        <v>85</v>
      </c>
      <c r="B147" s="77">
        <v>44562</v>
      </c>
      <c r="C147" s="30">
        <v>0.74</v>
      </c>
      <c r="E147">
        <f>VLOOKUP(E146,IF(B130=F146,A148:C148,IF(B129=F146,A148:C148,A147:C147)),3,TRUE)</f>
        <v>0.72</v>
      </c>
      <c r="F147" s="88" t="str">
        <f>CONCATENATE("Индекс ФД: ",E147," баллов")</f>
        <v>Индекс ФД: 0,72 баллов</v>
      </c>
    </row>
    <row r="148" spans="1:6" x14ac:dyDescent="0.2">
      <c r="A148" s="87" t="s">
        <v>85</v>
      </c>
      <c r="B148" s="77">
        <v>44927</v>
      </c>
      <c r="C148" s="30">
        <v>0.72</v>
      </c>
      <c r="E148" s="161">
        <f>C148-C147</f>
        <v>-2.0000000000000018E-2</v>
      </c>
    </row>
    <row r="151" spans="1:6" x14ac:dyDescent="0.2">
      <c r="B151" s="31" t="s">
        <v>44</v>
      </c>
      <c r="C151" t="s">
        <v>20</v>
      </c>
    </row>
    <row r="152" spans="1:6" x14ac:dyDescent="0.2">
      <c r="B152" s="160" t="s">
        <v>110</v>
      </c>
      <c r="C152" s="1"/>
      <c r="D152" s="1"/>
    </row>
    <row r="153" spans="1:6" x14ac:dyDescent="0.2">
      <c r="B153" s="31" t="s">
        <v>69</v>
      </c>
      <c r="C153" s="31" t="s">
        <v>70</v>
      </c>
    </row>
    <row r="154" spans="1:6" x14ac:dyDescent="0.2">
      <c r="B154" s="31" t="s">
        <v>68</v>
      </c>
      <c r="C154" t="s">
        <v>165</v>
      </c>
      <c r="D154" t="s">
        <v>158</v>
      </c>
    </row>
    <row r="155" spans="1:6" x14ac:dyDescent="0.2">
      <c r="B155" s="77">
        <v>44562</v>
      </c>
      <c r="C155" s="30">
        <v>78</v>
      </c>
      <c r="D155" s="30">
        <v>239</v>
      </c>
    </row>
    <row r="156" spans="1:6" x14ac:dyDescent="0.2">
      <c r="B156" s="77">
        <v>44927</v>
      </c>
      <c r="C156" s="30">
        <v>75</v>
      </c>
      <c r="D156" s="30">
        <v>166</v>
      </c>
    </row>
    <row r="161" spans="2:4" x14ac:dyDescent="0.2">
      <c r="B161" s="31" t="s">
        <v>44</v>
      </c>
      <c r="C161" t="s">
        <v>20</v>
      </c>
    </row>
    <row r="162" spans="2:4" x14ac:dyDescent="0.2">
      <c r="B162" s="34" t="s">
        <v>109</v>
      </c>
      <c r="C162" s="1"/>
      <c r="D162" s="1"/>
    </row>
    <row r="163" spans="2:4" x14ac:dyDescent="0.2">
      <c r="B163" s="31" t="s">
        <v>69</v>
      </c>
      <c r="C163" s="31" t="s">
        <v>70</v>
      </c>
    </row>
    <row r="164" spans="2:4" x14ac:dyDescent="0.2">
      <c r="B164" s="31" t="s">
        <v>68</v>
      </c>
      <c r="C164" s="65">
        <v>44562</v>
      </c>
      <c r="D164" s="65">
        <v>44927</v>
      </c>
    </row>
    <row r="165" spans="2:4" x14ac:dyDescent="0.2">
      <c r="B165" s="32" t="s">
        <v>86</v>
      </c>
      <c r="C165" s="30">
        <v>24</v>
      </c>
      <c r="D165" s="30">
        <v>31</v>
      </c>
    </row>
    <row r="166" spans="2:4" x14ac:dyDescent="0.2">
      <c r="B166" s="32" t="s">
        <v>90</v>
      </c>
      <c r="C166" s="30">
        <v>10</v>
      </c>
      <c r="D166" s="30">
        <v>0</v>
      </c>
    </row>
    <row r="167" spans="2:4" x14ac:dyDescent="0.2">
      <c r="B167" s="32" t="s">
        <v>89</v>
      </c>
      <c r="C167" s="30">
        <v>24</v>
      </c>
      <c r="D167" s="30">
        <v>50</v>
      </c>
    </row>
    <row r="168" spans="2:4" x14ac:dyDescent="0.2">
      <c r="B168" s="32" t="s">
        <v>155</v>
      </c>
      <c r="C168" s="30">
        <v>20</v>
      </c>
      <c r="D168" s="30">
        <v>20</v>
      </c>
    </row>
    <row r="169" spans="2:4" x14ac:dyDescent="0.2">
      <c r="B169" s="32" t="s">
        <v>159</v>
      </c>
      <c r="C169" s="30">
        <v>59</v>
      </c>
      <c r="D169" s="30">
        <v>31</v>
      </c>
    </row>
    <row r="174" spans="2:4" x14ac:dyDescent="0.2">
      <c r="B174" s="31" t="s">
        <v>44</v>
      </c>
      <c r="C174" t="s">
        <v>20</v>
      </c>
    </row>
    <row r="175" spans="2:4" x14ac:dyDescent="0.2">
      <c r="B175" s="80" t="s">
        <v>111</v>
      </c>
      <c r="C175" s="1"/>
      <c r="D175" s="1"/>
    </row>
    <row r="176" spans="2:4" x14ac:dyDescent="0.2">
      <c r="B176" s="31" t="s">
        <v>69</v>
      </c>
      <c r="C176" s="31" t="s">
        <v>70</v>
      </c>
    </row>
    <row r="177" spans="2:4" x14ac:dyDescent="0.2">
      <c r="B177" s="31" t="s">
        <v>68</v>
      </c>
      <c r="C177" t="s">
        <v>162</v>
      </c>
    </row>
    <row r="178" spans="2:4" x14ac:dyDescent="0.2">
      <c r="B178" s="77">
        <v>44562</v>
      </c>
      <c r="C178" s="30">
        <v>2.5</v>
      </c>
    </row>
    <row r="179" spans="2:4" x14ac:dyDescent="0.2">
      <c r="B179" s="77">
        <v>44927</v>
      </c>
      <c r="C179" s="30">
        <v>1.6</v>
      </c>
    </row>
    <row r="183" spans="2:4" x14ac:dyDescent="0.2">
      <c r="B183" s="31" t="s">
        <v>44</v>
      </c>
      <c r="C183" t="s">
        <v>20</v>
      </c>
    </row>
    <row r="184" spans="2:4" x14ac:dyDescent="0.2">
      <c r="B184" s="160" t="s">
        <v>111</v>
      </c>
      <c r="C184" s="1"/>
      <c r="D184" s="1"/>
    </row>
    <row r="185" spans="2:4" x14ac:dyDescent="0.2">
      <c r="B185" s="31" t="s">
        <v>69</v>
      </c>
      <c r="C185" s="31" t="s">
        <v>70</v>
      </c>
    </row>
    <row r="186" spans="2:4" x14ac:dyDescent="0.2">
      <c r="B186" s="31" t="s">
        <v>68</v>
      </c>
      <c r="C186" s="65">
        <v>44562</v>
      </c>
      <c r="D186" s="65">
        <v>44927</v>
      </c>
    </row>
    <row r="187" spans="2:4" x14ac:dyDescent="0.2">
      <c r="B187" s="32" t="s">
        <v>94</v>
      </c>
      <c r="C187" s="30">
        <v>1.2</v>
      </c>
      <c r="D187" s="30">
        <v>0.5</v>
      </c>
    </row>
    <row r="189" spans="2:4" x14ac:dyDescent="0.2">
      <c r="C189" s="38"/>
      <c r="D189" s="38"/>
    </row>
    <row r="193" spans="1:8" x14ac:dyDescent="0.2">
      <c r="B193" s="31" t="s">
        <v>44</v>
      </c>
      <c r="C193" t="s">
        <v>20</v>
      </c>
    </row>
    <row r="194" spans="1:8" x14ac:dyDescent="0.2">
      <c r="B194" s="80" t="s">
        <v>112</v>
      </c>
      <c r="C194" s="1"/>
      <c r="D194" s="1"/>
    </row>
    <row r="195" spans="1:8" x14ac:dyDescent="0.2">
      <c r="B195" s="31" t="s">
        <v>69</v>
      </c>
      <c r="C195" s="31" t="s">
        <v>70</v>
      </c>
    </row>
    <row r="196" spans="1:8" x14ac:dyDescent="0.2">
      <c r="B196" s="31" t="s">
        <v>68</v>
      </c>
      <c r="C196" t="s">
        <v>160</v>
      </c>
      <c r="E196" s="65"/>
      <c r="G196" s="65"/>
    </row>
    <row r="197" spans="1:8" x14ac:dyDescent="0.2">
      <c r="B197" s="77">
        <v>44562</v>
      </c>
      <c r="C197" s="30">
        <v>0.2</v>
      </c>
    </row>
    <row r="198" spans="1:8" x14ac:dyDescent="0.2">
      <c r="B198" s="77">
        <v>44927</v>
      </c>
      <c r="C198" s="30">
        <v>0.3</v>
      </c>
    </row>
    <row r="202" spans="1:8" x14ac:dyDescent="0.2">
      <c r="B202" s="31" t="s">
        <v>44</v>
      </c>
      <c r="C202" t="s">
        <v>20</v>
      </c>
    </row>
    <row r="203" spans="1:8" x14ac:dyDescent="0.2">
      <c r="B203" s="80" t="s">
        <v>113</v>
      </c>
      <c r="C203" s="1"/>
      <c r="D203" s="1"/>
    </row>
    <row r="204" spans="1:8" x14ac:dyDescent="0.2">
      <c r="B204" s="31" t="s">
        <v>69</v>
      </c>
      <c r="C204" s="31" t="s">
        <v>70</v>
      </c>
    </row>
    <row r="205" spans="1:8" x14ac:dyDescent="0.2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 x14ac:dyDescent="0.2">
      <c r="A206" t="s">
        <v>114</v>
      </c>
      <c r="B206" s="77">
        <v>44562</v>
      </c>
      <c r="C206" s="30">
        <v>15.7</v>
      </c>
      <c r="E206">
        <f>VLOOKUP(E205,IF(B198=F205,A207:C207,IF(B197=F205,A207:C207,A206:C206)),3,TRUE)</f>
        <v>16.8</v>
      </c>
      <c r="F206" s="85" t="str">
        <f>CONCATENATE("Обеспеченность инфраструктурой: ",E206," ед. на тыс. жителей")</f>
        <v>Обеспеченность инфраструктурой: 16,8 ед. на тыс. жителей</v>
      </c>
    </row>
    <row r="207" spans="1:8" x14ac:dyDescent="0.2">
      <c r="A207" t="s">
        <v>114</v>
      </c>
      <c r="B207" s="77">
        <v>44927</v>
      </c>
      <c r="C207" s="30">
        <v>16.8</v>
      </c>
      <c r="E207" s="86">
        <f>(C207-C206)/C206*100</f>
        <v>7.0063694267516023</v>
      </c>
    </row>
    <row r="212" spans="1:8" x14ac:dyDescent="0.2">
      <c r="B212" s="31" t="s">
        <v>44</v>
      </c>
      <c r="C212" t="s">
        <v>20</v>
      </c>
    </row>
    <row r="213" spans="1:8" x14ac:dyDescent="0.2">
      <c r="B213" s="160" t="s">
        <v>111</v>
      </c>
      <c r="C213" s="1"/>
      <c r="D213" s="1"/>
    </row>
    <row r="214" spans="1:8" x14ac:dyDescent="0.2">
      <c r="B214" s="31" t="s">
        <v>69</v>
      </c>
      <c r="C214" s="31" t="s">
        <v>70</v>
      </c>
    </row>
    <row r="215" spans="1:8" x14ac:dyDescent="0.2">
      <c r="B215" s="31" t="s">
        <v>68</v>
      </c>
      <c r="C215" s="65">
        <v>44562</v>
      </c>
      <c r="D215" s="65">
        <v>44927</v>
      </c>
    </row>
    <row r="216" spans="1:8" x14ac:dyDescent="0.2">
      <c r="B216" s="32" t="s">
        <v>156</v>
      </c>
      <c r="C216" s="30">
        <v>0.2</v>
      </c>
      <c r="D216" s="30">
        <v>0.2</v>
      </c>
    </row>
    <row r="217" spans="1:8" x14ac:dyDescent="0.2">
      <c r="B217" s="32" t="s">
        <v>161</v>
      </c>
      <c r="C217" s="30">
        <v>0.2</v>
      </c>
      <c r="D217" s="30">
        <v>0.3</v>
      </c>
    </row>
    <row r="218" spans="1:8" x14ac:dyDescent="0.2">
      <c r="B218" s="32"/>
      <c r="C218" s="30"/>
      <c r="D218" s="30"/>
    </row>
    <row r="219" spans="1:8" x14ac:dyDescent="0.2">
      <c r="C219" s="30"/>
      <c r="D219" s="30"/>
    </row>
    <row r="220" spans="1:8" x14ac:dyDescent="0.2">
      <c r="C220" s="30"/>
      <c r="D220" s="30"/>
    </row>
    <row r="221" spans="1:8" x14ac:dyDescent="0.2">
      <c r="B221" s="31" t="s">
        <v>100</v>
      </c>
      <c r="C221" s="77">
        <v>44927</v>
      </c>
      <c r="D221" s="30"/>
    </row>
    <row r="222" spans="1:8" x14ac:dyDescent="0.2">
      <c r="B222" s="31" t="s">
        <v>65</v>
      </c>
      <c r="C222" t="s">
        <v>136</v>
      </c>
    </row>
    <row r="223" spans="1:8" x14ac:dyDescent="0.2">
      <c r="B223" s="107" t="s">
        <v>139</v>
      </c>
      <c r="F223" s="119"/>
      <c r="G223" s="119"/>
      <c r="H223" s="119"/>
    </row>
    <row r="224" spans="1:8" x14ac:dyDescent="0.2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 x14ac:dyDescent="0.2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 x14ac:dyDescent="0.2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 x14ac:dyDescent="0.2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 x14ac:dyDescent="0.2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 x14ac:dyDescent="0.2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 x14ac:dyDescent="0.2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 x14ac:dyDescent="0.2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 x14ac:dyDescent="0.2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 x14ac:dyDescent="0.2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 x14ac:dyDescent="0.2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 x14ac:dyDescent="0.2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 x14ac:dyDescent="0.2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 x14ac:dyDescent="0.2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 x14ac:dyDescent="0.2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 x14ac:dyDescent="0.2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 x14ac:dyDescent="0.2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 x14ac:dyDescent="0.2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 x14ac:dyDescent="0.2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 x14ac:dyDescent="0.2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 x14ac:dyDescent="0.2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 x14ac:dyDescent="0.2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 x14ac:dyDescent="0.2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 x14ac:dyDescent="0.2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 x14ac:dyDescent="0.2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 x14ac:dyDescent="0.2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 x14ac:dyDescent="0.2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 x14ac:dyDescent="0.2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 x14ac:dyDescent="0.2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 x14ac:dyDescent="0.2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 x14ac:dyDescent="0.2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 x14ac:dyDescent="0.2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 x14ac:dyDescent="0.2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 x14ac:dyDescent="0.2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 x14ac:dyDescent="0.2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 x14ac:dyDescent="0.2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 x14ac:dyDescent="0.2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 x14ac:dyDescent="0.2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 x14ac:dyDescent="0.2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 x14ac:dyDescent="0.2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 x14ac:dyDescent="0.2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 x14ac:dyDescent="0.2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 x14ac:dyDescent="0.2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 x14ac:dyDescent="0.2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 x14ac:dyDescent="0.2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 x14ac:dyDescent="0.2">
      <c r="F269" s="1"/>
      <c r="G269" s="1"/>
      <c r="H269" s="1"/>
    </row>
    <row r="272" spans="1:8" x14ac:dyDescent="0.2">
      <c r="A272" s="80" t="s">
        <v>140</v>
      </c>
    </row>
    <row r="274" spans="2:4" x14ac:dyDescent="0.2">
      <c r="B274" s="31" t="s">
        <v>146</v>
      </c>
      <c r="C274" s="31" t="s">
        <v>70</v>
      </c>
    </row>
    <row r="275" spans="2:4" x14ac:dyDescent="0.2">
      <c r="B275" s="31" t="s">
        <v>68</v>
      </c>
      <c r="C275" s="65">
        <v>44562</v>
      </c>
      <c r="D275" s="65">
        <v>44927</v>
      </c>
    </row>
    <row r="276" spans="2:4" x14ac:dyDescent="0.2">
      <c r="B276" s="32" t="s">
        <v>0</v>
      </c>
      <c r="C276" s="30">
        <v>1</v>
      </c>
      <c r="D276" s="30">
        <v>1</v>
      </c>
    </row>
    <row r="277" spans="2:4" x14ac:dyDescent="0.2">
      <c r="B277" s="32" t="s">
        <v>6</v>
      </c>
      <c r="C277" s="30">
        <v>2</v>
      </c>
      <c r="D277" s="30">
        <v>2</v>
      </c>
    </row>
    <row r="278" spans="2:4" x14ac:dyDescent="0.2">
      <c r="B278" s="32" t="s">
        <v>5</v>
      </c>
      <c r="C278" s="30">
        <v>4</v>
      </c>
      <c r="D278" s="30">
        <v>3</v>
      </c>
    </row>
    <row r="279" spans="2:4" x14ac:dyDescent="0.2">
      <c r="B279" s="32" t="s">
        <v>1</v>
      </c>
      <c r="C279" s="30">
        <v>3</v>
      </c>
      <c r="D279" s="30">
        <v>5</v>
      </c>
    </row>
    <row r="280" spans="2:4" x14ac:dyDescent="0.2">
      <c r="B280" s="32" t="s">
        <v>40</v>
      </c>
      <c r="C280" s="30">
        <v>5</v>
      </c>
      <c r="D280" s="30">
        <v>6</v>
      </c>
    </row>
    <row r="281" spans="2:4" x14ac:dyDescent="0.2">
      <c r="B281" s="32" t="s">
        <v>37</v>
      </c>
      <c r="C281" s="30">
        <v>8</v>
      </c>
      <c r="D281" s="30">
        <v>4</v>
      </c>
    </row>
    <row r="282" spans="2:4" x14ac:dyDescent="0.2">
      <c r="B282" s="32" t="s">
        <v>15</v>
      </c>
      <c r="C282" s="30">
        <v>7</v>
      </c>
      <c r="D282" s="30">
        <v>9</v>
      </c>
    </row>
    <row r="283" spans="2:4" x14ac:dyDescent="0.2">
      <c r="B283" s="32" t="s">
        <v>3</v>
      </c>
      <c r="C283" s="30">
        <v>9</v>
      </c>
      <c r="D283" s="30">
        <v>7</v>
      </c>
    </row>
    <row r="284" spans="2:4" x14ac:dyDescent="0.2">
      <c r="B284" s="32" t="s">
        <v>34</v>
      </c>
      <c r="C284" s="30">
        <v>10</v>
      </c>
      <c r="D284" s="30">
        <v>8</v>
      </c>
    </row>
    <row r="285" spans="2:4" x14ac:dyDescent="0.2">
      <c r="B285" s="32" t="s">
        <v>2</v>
      </c>
      <c r="C285" s="30">
        <v>6</v>
      </c>
      <c r="D285" s="30">
        <v>10</v>
      </c>
    </row>
    <row r="286" spans="2:4" x14ac:dyDescent="0.2">
      <c r="B286" s="32" t="s">
        <v>14</v>
      </c>
      <c r="C286" s="30">
        <v>12</v>
      </c>
      <c r="D286" s="30">
        <v>12</v>
      </c>
    </row>
    <row r="287" spans="2:4" x14ac:dyDescent="0.2">
      <c r="B287" s="32" t="s">
        <v>22</v>
      </c>
      <c r="C287" s="30">
        <v>13</v>
      </c>
      <c r="D287" s="30">
        <v>10</v>
      </c>
    </row>
    <row r="288" spans="2:4" x14ac:dyDescent="0.2">
      <c r="B288" s="32" t="s">
        <v>10</v>
      </c>
      <c r="C288" s="30">
        <v>14</v>
      </c>
      <c r="D288" s="30">
        <v>11</v>
      </c>
    </row>
    <row r="289" spans="2:4" x14ac:dyDescent="0.2">
      <c r="B289" s="32" t="s">
        <v>16</v>
      </c>
      <c r="C289" s="30">
        <v>15</v>
      </c>
      <c r="D289" s="30">
        <v>14</v>
      </c>
    </row>
    <row r="290" spans="2:4" x14ac:dyDescent="0.2">
      <c r="B290" s="32" t="s">
        <v>39</v>
      </c>
      <c r="C290" s="30">
        <v>16</v>
      </c>
      <c r="D290" s="30">
        <v>15</v>
      </c>
    </row>
    <row r="291" spans="2:4" x14ac:dyDescent="0.2">
      <c r="B291" s="32" t="s">
        <v>38</v>
      </c>
      <c r="C291" s="30">
        <v>11</v>
      </c>
      <c r="D291" s="30">
        <v>16</v>
      </c>
    </row>
    <row r="292" spans="2:4" x14ac:dyDescent="0.2">
      <c r="B292" s="32" t="s">
        <v>33</v>
      </c>
      <c r="C292" s="30">
        <v>17</v>
      </c>
      <c r="D292" s="30">
        <v>13</v>
      </c>
    </row>
    <row r="293" spans="2:4" x14ac:dyDescent="0.2">
      <c r="B293" s="32" t="s">
        <v>42</v>
      </c>
      <c r="C293" s="30">
        <v>18</v>
      </c>
      <c r="D293" s="30">
        <v>17</v>
      </c>
    </row>
    <row r="294" spans="2:4" x14ac:dyDescent="0.2">
      <c r="B294" s="32" t="s">
        <v>20</v>
      </c>
      <c r="C294" s="30">
        <v>19</v>
      </c>
      <c r="D294" s="30">
        <v>18</v>
      </c>
    </row>
    <row r="295" spans="2:4" x14ac:dyDescent="0.2">
      <c r="B295" s="32" t="s">
        <v>23</v>
      </c>
      <c r="C295" s="30">
        <v>20</v>
      </c>
      <c r="D295" s="30">
        <v>19</v>
      </c>
    </row>
    <row r="296" spans="2:4" x14ac:dyDescent="0.2">
      <c r="B296" s="32" t="s">
        <v>7</v>
      </c>
      <c r="C296" s="30">
        <v>21</v>
      </c>
      <c r="D296" s="30">
        <v>21</v>
      </c>
    </row>
    <row r="297" spans="2:4" x14ac:dyDescent="0.2">
      <c r="B297" s="32" t="s">
        <v>19</v>
      </c>
      <c r="C297" s="30">
        <v>22</v>
      </c>
      <c r="D297" s="30">
        <v>20</v>
      </c>
    </row>
    <row r="298" spans="2:4" x14ac:dyDescent="0.2">
      <c r="B298" s="32" t="s">
        <v>25</v>
      </c>
      <c r="C298" s="30">
        <v>23</v>
      </c>
      <c r="D298" s="30">
        <v>22</v>
      </c>
    </row>
    <row r="299" spans="2:4" x14ac:dyDescent="0.2">
      <c r="B299" s="32" t="s">
        <v>13</v>
      </c>
      <c r="C299" s="30">
        <v>24</v>
      </c>
      <c r="D299" s="30">
        <v>25</v>
      </c>
    </row>
    <row r="300" spans="2:4" x14ac:dyDescent="0.2">
      <c r="B300" s="32" t="s">
        <v>4</v>
      </c>
      <c r="C300" s="30">
        <v>26</v>
      </c>
      <c r="D300" s="30">
        <v>24</v>
      </c>
    </row>
    <row r="301" spans="2:4" x14ac:dyDescent="0.2">
      <c r="B301" s="32" t="s">
        <v>18</v>
      </c>
      <c r="C301" s="30">
        <v>27</v>
      </c>
      <c r="D301" s="30">
        <v>23</v>
      </c>
    </row>
    <row r="302" spans="2:4" x14ac:dyDescent="0.2">
      <c r="B302" s="32" t="s">
        <v>24</v>
      </c>
      <c r="C302" s="30">
        <v>25</v>
      </c>
      <c r="D302" s="30">
        <v>28</v>
      </c>
    </row>
    <row r="303" spans="2:4" x14ac:dyDescent="0.2">
      <c r="B303" s="32" t="s">
        <v>8</v>
      </c>
      <c r="C303" s="30">
        <v>28</v>
      </c>
      <c r="D303" s="30">
        <v>25</v>
      </c>
    </row>
    <row r="304" spans="2:4" x14ac:dyDescent="0.2">
      <c r="B304" s="32" t="s">
        <v>28</v>
      </c>
      <c r="C304" s="30">
        <v>29</v>
      </c>
      <c r="D304" s="30">
        <v>26</v>
      </c>
    </row>
    <row r="305" spans="2:4" x14ac:dyDescent="0.2">
      <c r="B305" s="32" t="s">
        <v>12</v>
      </c>
      <c r="C305" s="30">
        <v>30</v>
      </c>
      <c r="D305" s="30">
        <v>29</v>
      </c>
    </row>
    <row r="306" spans="2:4" x14ac:dyDescent="0.2">
      <c r="B306" s="32" t="s">
        <v>31</v>
      </c>
      <c r="C306" s="30">
        <v>31</v>
      </c>
      <c r="D306" s="30">
        <v>27</v>
      </c>
    </row>
    <row r="307" spans="2:4" x14ac:dyDescent="0.2">
      <c r="B307" s="32" t="s">
        <v>27</v>
      </c>
      <c r="C307" s="30">
        <v>32</v>
      </c>
      <c r="D307" s="30">
        <v>30</v>
      </c>
    </row>
    <row r="308" spans="2:4" x14ac:dyDescent="0.2">
      <c r="B308" s="32" t="s">
        <v>26</v>
      </c>
      <c r="C308" s="30">
        <v>33</v>
      </c>
      <c r="D308" s="30">
        <v>33</v>
      </c>
    </row>
    <row r="309" spans="2:4" x14ac:dyDescent="0.2">
      <c r="B309" s="32" t="s">
        <v>30</v>
      </c>
      <c r="C309" s="30">
        <v>34</v>
      </c>
      <c r="D309" s="30">
        <v>32</v>
      </c>
    </row>
    <row r="310" spans="2:4" x14ac:dyDescent="0.2">
      <c r="B310" s="32" t="s">
        <v>11</v>
      </c>
      <c r="C310" s="30">
        <v>35</v>
      </c>
      <c r="D310" s="30">
        <v>31</v>
      </c>
    </row>
    <row r="311" spans="2:4" x14ac:dyDescent="0.2">
      <c r="B311" s="32" t="s">
        <v>32</v>
      </c>
      <c r="C311" s="30">
        <v>36</v>
      </c>
      <c r="D311" s="30">
        <v>32</v>
      </c>
    </row>
    <row r="312" spans="2:4" x14ac:dyDescent="0.2">
      <c r="B312" s="32" t="s">
        <v>17</v>
      </c>
      <c r="C312" s="30">
        <v>37</v>
      </c>
      <c r="D312" s="30">
        <v>34</v>
      </c>
    </row>
    <row r="313" spans="2:4" x14ac:dyDescent="0.2">
      <c r="B313" s="32" t="s">
        <v>36</v>
      </c>
      <c r="C313" s="30">
        <v>38</v>
      </c>
      <c r="D313" s="30">
        <v>35</v>
      </c>
    </row>
    <row r="314" spans="2:4" x14ac:dyDescent="0.2">
      <c r="B314" s="32" t="s">
        <v>29</v>
      </c>
      <c r="C314" s="30">
        <v>39</v>
      </c>
      <c r="D314" s="30">
        <v>37</v>
      </c>
    </row>
    <row r="315" spans="2:4" x14ac:dyDescent="0.2">
      <c r="B315" s="32" t="s">
        <v>9</v>
      </c>
      <c r="C315" s="30">
        <v>40</v>
      </c>
      <c r="D315" s="30">
        <v>36</v>
      </c>
    </row>
    <row r="316" spans="2:4" x14ac:dyDescent="0.2">
      <c r="B316" s="32" t="s">
        <v>35</v>
      </c>
      <c r="C316" s="30">
        <v>41</v>
      </c>
      <c r="D316" s="30">
        <v>37</v>
      </c>
    </row>
    <row r="317" spans="2:4" x14ac:dyDescent="0.2">
      <c r="B317" s="32" t="s">
        <v>41</v>
      </c>
      <c r="C317" s="30">
        <v>42</v>
      </c>
      <c r="D317" s="30">
        <v>39</v>
      </c>
    </row>
    <row r="318" spans="2:4" x14ac:dyDescent="0.2">
      <c r="B318" s="32" t="s">
        <v>43</v>
      </c>
      <c r="C318" s="30">
        <v>43</v>
      </c>
      <c r="D318" s="30">
        <v>38</v>
      </c>
    </row>
    <row r="319" spans="2:4" x14ac:dyDescent="0.2">
      <c r="B319" s="32" t="s">
        <v>21</v>
      </c>
      <c r="C319" s="30">
        <v>44</v>
      </c>
      <c r="D319" s="30">
        <v>40</v>
      </c>
    </row>
    <row r="321" spans="2:12" x14ac:dyDescent="0.2">
      <c r="B321" s="80" t="s">
        <v>147</v>
      </c>
    </row>
    <row r="323" spans="2:12" x14ac:dyDescent="0.2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 x14ac:dyDescent="0.2">
      <c r="B324" t="s">
        <v>148</v>
      </c>
      <c r="F324">
        <v>2022</v>
      </c>
      <c r="H324" t="s">
        <v>148</v>
      </c>
      <c r="L324">
        <v>2022</v>
      </c>
    </row>
    <row r="325" spans="2:12" x14ac:dyDescent="0.2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 x14ac:dyDescent="0.2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 x14ac:dyDescent="0.2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 x14ac:dyDescent="0.2">
      <c r="B331" s="32" t="s">
        <v>2</v>
      </c>
      <c r="C331" s="30">
        <v>6</v>
      </c>
      <c r="H331" s="32" t="s">
        <v>40</v>
      </c>
      <c r="I331" s="30">
        <v>6</v>
      </c>
    </row>
    <row r="332" spans="2:12" x14ac:dyDescent="0.2">
      <c r="B332" s="32" t="s">
        <v>15</v>
      </c>
      <c r="C332" s="30">
        <v>7</v>
      </c>
      <c r="H332" s="32" t="s">
        <v>3</v>
      </c>
      <c r="I332" s="30">
        <v>7</v>
      </c>
    </row>
    <row r="333" spans="2:12" x14ac:dyDescent="0.2">
      <c r="B333" s="32" t="s">
        <v>37</v>
      </c>
      <c r="C333" s="30">
        <v>8</v>
      </c>
      <c r="H333" s="32" t="s">
        <v>34</v>
      </c>
      <c r="I333" s="30">
        <v>8</v>
      </c>
    </row>
    <row r="334" spans="2:12" x14ac:dyDescent="0.2">
      <c r="B334" s="32" t="s">
        <v>3</v>
      </c>
      <c r="C334" s="30">
        <v>9</v>
      </c>
      <c r="H334" s="32" t="s">
        <v>15</v>
      </c>
      <c r="I334" s="30">
        <v>9</v>
      </c>
    </row>
    <row r="335" spans="2:12" x14ac:dyDescent="0.2">
      <c r="B335" s="32" t="s">
        <v>34</v>
      </c>
      <c r="C335" s="30">
        <v>10</v>
      </c>
      <c r="H335" s="32" t="s">
        <v>22</v>
      </c>
      <c r="I335" s="30">
        <v>10</v>
      </c>
    </row>
    <row r="336" spans="2:12" x14ac:dyDescent="0.2">
      <c r="B336" s="32" t="s">
        <v>38</v>
      </c>
      <c r="C336" s="30">
        <v>11</v>
      </c>
      <c r="H336" s="32" t="s">
        <v>2</v>
      </c>
      <c r="I336" s="30">
        <v>10</v>
      </c>
    </row>
    <row r="337" spans="2:9" x14ac:dyDescent="0.2">
      <c r="B337" s="32" t="s">
        <v>14</v>
      </c>
      <c r="C337" s="30">
        <v>12</v>
      </c>
      <c r="H337" s="32" t="s">
        <v>10</v>
      </c>
      <c r="I337" s="30">
        <v>11</v>
      </c>
    </row>
    <row r="338" spans="2:9" x14ac:dyDescent="0.2">
      <c r="B338" s="32" t="s">
        <v>22</v>
      </c>
      <c r="C338" s="30">
        <v>13</v>
      </c>
      <c r="H338" s="32" t="s">
        <v>14</v>
      </c>
      <c r="I338" s="30">
        <v>12</v>
      </c>
    </row>
    <row r="339" spans="2:9" x14ac:dyDescent="0.2">
      <c r="B339" s="32" t="s">
        <v>10</v>
      </c>
      <c r="C339" s="30">
        <v>14</v>
      </c>
      <c r="H339" s="32" t="s">
        <v>33</v>
      </c>
      <c r="I339" s="30">
        <v>13</v>
      </c>
    </row>
    <row r="340" spans="2:9" x14ac:dyDescent="0.2">
      <c r="B340" s="32" t="s">
        <v>16</v>
      </c>
      <c r="C340" s="30">
        <v>15</v>
      </c>
      <c r="H340" s="32" t="s">
        <v>16</v>
      </c>
      <c r="I340" s="30">
        <v>14</v>
      </c>
    </row>
    <row r="341" spans="2:9" x14ac:dyDescent="0.2">
      <c r="B341" s="32" t="s">
        <v>39</v>
      </c>
      <c r="C341" s="30">
        <v>16</v>
      </c>
      <c r="H341" s="32" t="s">
        <v>39</v>
      </c>
      <c r="I341" s="30">
        <v>15</v>
      </c>
    </row>
    <row r="342" spans="2:9" x14ac:dyDescent="0.2">
      <c r="B342" s="32" t="s">
        <v>33</v>
      </c>
      <c r="C342" s="30">
        <v>17</v>
      </c>
      <c r="H342" s="32" t="s">
        <v>38</v>
      </c>
      <c r="I342" s="30">
        <v>16</v>
      </c>
    </row>
    <row r="343" spans="2:9" x14ac:dyDescent="0.2">
      <c r="B343" s="32" t="s">
        <v>42</v>
      </c>
      <c r="C343" s="30">
        <v>18</v>
      </c>
      <c r="H343" s="32" t="s">
        <v>42</v>
      </c>
      <c r="I343" s="30">
        <v>17</v>
      </c>
    </row>
    <row r="344" spans="2:9" x14ac:dyDescent="0.2">
      <c r="B344" s="32" t="s">
        <v>20</v>
      </c>
      <c r="C344" s="30">
        <v>19</v>
      </c>
      <c r="H344" s="32" t="s">
        <v>20</v>
      </c>
      <c r="I344" s="30">
        <v>18</v>
      </c>
    </row>
    <row r="345" spans="2:9" x14ac:dyDescent="0.2">
      <c r="B345" s="32" t="s">
        <v>23</v>
      </c>
      <c r="C345" s="30">
        <v>20</v>
      </c>
      <c r="H345" s="32" t="s">
        <v>23</v>
      </c>
      <c r="I345" s="30">
        <v>19</v>
      </c>
    </row>
    <row r="346" spans="2:9" x14ac:dyDescent="0.2">
      <c r="B346" s="32" t="s">
        <v>7</v>
      </c>
      <c r="C346" s="30">
        <v>21</v>
      </c>
      <c r="H346" s="32" t="s">
        <v>19</v>
      </c>
      <c r="I346" s="30">
        <v>20</v>
      </c>
    </row>
    <row r="347" spans="2:9" x14ac:dyDescent="0.2">
      <c r="B347" s="32" t="s">
        <v>19</v>
      </c>
      <c r="C347" s="30">
        <v>22</v>
      </c>
      <c r="H347" s="32" t="s">
        <v>7</v>
      </c>
      <c r="I347" s="30">
        <v>21</v>
      </c>
    </row>
    <row r="348" spans="2:9" x14ac:dyDescent="0.2">
      <c r="B348" s="32" t="s">
        <v>25</v>
      </c>
      <c r="C348" s="30">
        <v>23</v>
      </c>
      <c r="H348" s="32" t="s">
        <v>25</v>
      </c>
      <c r="I348" s="30">
        <v>22</v>
      </c>
    </row>
    <row r="349" spans="2:9" x14ac:dyDescent="0.2">
      <c r="B349" s="32" t="s">
        <v>13</v>
      </c>
      <c r="C349" s="30">
        <v>24</v>
      </c>
      <c r="H349" s="32" t="s">
        <v>18</v>
      </c>
      <c r="I349" s="30">
        <v>23</v>
      </c>
    </row>
    <row r="350" spans="2:9" x14ac:dyDescent="0.2">
      <c r="B350" s="32" t="s">
        <v>24</v>
      </c>
      <c r="C350" s="30">
        <v>25</v>
      </c>
      <c r="H350" s="32" t="s">
        <v>4</v>
      </c>
      <c r="I350" s="30">
        <v>24</v>
      </c>
    </row>
    <row r="351" spans="2:9" x14ac:dyDescent="0.2">
      <c r="B351" s="32" t="s">
        <v>4</v>
      </c>
      <c r="C351" s="30">
        <v>26</v>
      </c>
      <c r="H351" s="32" t="s">
        <v>8</v>
      </c>
      <c r="I351" s="30">
        <v>25</v>
      </c>
    </row>
    <row r="352" spans="2:9" x14ac:dyDescent="0.2">
      <c r="B352" s="32" t="s">
        <v>18</v>
      </c>
      <c r="C352" s="30">
        <v>27</v>
      </c>
      <c r="H352" s="32" t="s">
        <v>13</v>
      </c>
      <c r="I352" s="30">
        <v>25</v>
      </c>
    </row>
    <row r="353" spans="2:12" x14ac:dyDescent="0.2">
      <c r="B353" s="32" t="s">
        <v>8</v>
      </c>
      <c r="C353" s="30">
        <v>28</v>
      </c>
      <c r="H353" s="32" t="s">
        <v>28</v>
      </c>
      <c r="I353" s="30">
        <v>26</v>
      </c>
    </row>
    <row r="354" spans="2:12" x14ac:dyDescent="0.2">
      <c r="B354" s="32" t="s">
        <v>28</v>
      </c>
      <c r="C354" s="30">
        <v>29</v>
      </c>
      <c r="H354" s="32" t="s">
        <v>31</v>
      </c>
      <c r="I354" s="30">
        <v>27</v>
      </c>
    </row>
    <row r="355" spans="2:12" x14ac:dyDescent="0.2">
      <c r="B355" s="32" t="s">
        <v>12</v>
      </c>
      <c r="C355" s="30">
        <v>30</v>
      </c>
      <c r="H355" s="32" t="s">
        <v>24</v>
      </c>
      <c r="I355" s="30">
        <v>28</v>
      </c>
    </row>
    <row r="356" spans="2:12" x14ac:dyDescent="0.2">
      <c r="B356" s="32" t="s">
        <v>31</v>
      </c>
      <c r="C356" s="30">
        <v>31</v>
      </c>
      <c r="H356" s="32" t="s">
        <v>12</v>
      </c>
      <c r="I356" s="30">
        <v>29</v>
      </c>
    </row>
    <row r="357" spans="2:12" x14ac:dyDescent="0.2">
      <c r="B357" s="32" t="s">
        <v>27</v>
      </c>
      <c r="C357" s="30">
        <v>32</v>
      </c>
      <c r="H357" s="32" t="s">
        <v>27</v>
      </c>
      <c r="I357" s="30">
        <v>30</v>
      </c>
    </row>
    <row r="358" spans="2:12" x14ac:dyDescent="0.2">
      <c r="B358" s="32" t="s">
        <v>26</v>
      </c>
      <c r="C358" s="30">
        <v>33</v>
      </c>
      <c r="H358" s="32" t="s">
        <v>11</v>
      </c>
      <c r="I358" s="30">
        <v>31</v>
      </c>
    </row>
    <row r="359" spans="2:12" x14ac:dyDescent="0.2">
      <c r="B359" s="32" t="s">
        <v>30</v>
      </c>
      <c r="C359" s="30">
        <v>34</v>
      </c>
      <c r="H359" s="32" t="s">
        <v>32</v>
      </c>
      <c r="I359" s="30">
        <v>32</v>
      </c>
    </row>
    <row r="360" spans="2:12" x14ac:dyDescent="0.2">
      <c r="B360" s="32" t="s">
        <v>11</v>
      </c>
      <c r="C360" s="30">
        <v>35</v>
      </c>
      <c r="H360" s="32" t="s">
        <v>30</v>
      </c>
      <c r="I360" s="30">
        <v>32</v>
      </c>
    </row>
    <row r="361" spans="2:12" x14ac:dyDescent="0.2">
      <c r="B361" s="32" t="s">
        <v>32</v>
      </c>
      <c r="C361" s="30">
        <v>36</v>
      </c>
      <c r="H361" s="32" t="s">
        <v>26</v>
      </c>
      <c r="I361" s="30">
        <v>33</v>
      </c>
    </row>
    <row r="362" spans="2:12" x14ac:dyDescent="0.2">
      <c r="B362" s="32" t="s">
        <v>17</v>
      </c>
      <c r="C362" s="30">
        <v>37</v>
      </c>
      <c r="H362" s="32" t="s">
        <v>17</v>
      </c>
      <c r="I362" s="30">
        <v>34</v>
      </c>
    </row>
    <row r="363" spans="2:12" x14ac:dyDescent="0.2">
      <c r="B363" s="32" t="s">
        <v>36</v>
      </c>
      <c r="C363" s="30">
        <v>38</v>
      </c>
      <c r="H363" s="32" t="s">
        <v>36</v>
      </c>
      <c r="I363" s="30">
        <v>35</v>
      </c>
    </row>
    <row r="364" spans="2:12" x14ac:dyDescent="0.2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 x14ac:dyDescent="0.2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">
      <c r="B378" s="31" t="s">
        <v>65</v>
      </c>
      <c r="C378" t="s">
        <v>162</v>
      </c>
    </row>
    <row r="379" spans="1:12" x14ac:dyDescent="0.2">
      <c r="A379" s="80" t="s">
        <v>150</v>
      </c>
      <c r="B379" s="80"/>
    </row>
    <row r="380" spans="1:12" x14ac:dyDescent="0.2">
      <c r="B380" s="31" t="s">
        <v>141</v>
      </c>
      <c r="C380" s="31" t="s">
        <v>70</v>
      </c>
    </row>
    <row r="381" spans="1:12" x14ac:dyDescent="0.2">
      <c r="B381" s="31" t="s">
        <v>68</v>
      </c>
      <c r="C381" s="65">
        <v>44562</v>
      </c>
      <c r="D381" s="65">
        <v>44927</v>
      </c>
      <c r="F381" s="87"/>
      <c r="H381" s="87"/>
    </row>
    <row r="382" spans="1:12" x14ac:dyDescent="0.2">
      <c r="A382">
        <f>C382</f>
        <v>7</v>
      </c>
      <c r="B382" s="32" t="s">
        <v>7</v>
      </c>
      <c r="C382" s="30">
        <v>7</v>
      </c>
      <c r="D382" s="30">
        <v>8</v>
      </c>
    </row>
    <row r="383" spans="1:12" x14ac:dyDescent="0.2">
      <c r="A383">
        <f t="shared" ref="A383:A425" si="8">C383</f>
        <v>11</v>
      </c>
      <c r="B383" s="32" t="s">
        <v>8</v>
      </c>
      <c r="C383" s="30">
        <v>11</v>
      </c>
      <c r="D383" s="30">
        <v>8</v>
      </c>
    </row>
    <row r="384" spans="1:12" x14ac:dyDescent="0.2">
      <c r="A384">
        <f t="shared" si="8"/>
        <v>3</v>
      </c>
      <c r="B384" s="32" t="s">
        <v>9</v>
      </c>
      <c r="C384" s="30">
        <v>3</v>
      </c>
      <c r="D384" s="30">
        <v>1</v>
      </c>
    </row>
    <row r="385" spans="1:1" x14ac:dyDescent="0.2">
      <c r="A385">
        <f t="shared" si="8"/>
        <v>0</v>
      </c>
    </row>
    <row r="386" spans="1:1" x14ac:dyDescent="0.2">
      <c r="A386">
        <f t="shared" si="8"/>
        <v>0</v>
      </c>
    </row>
    <row r="387" spans="1:1" x14ac:dyDescent="0.2">
      <c r="A387">
        <f t="shared" si="8"/>
        <v>0</v>
      </c>
    </row>
    <row r="388" spans="1:1" x14ac:dyDescent="0.2">
      <c r="A388">
        <f t="shared" si="8"/>
        <v>0</v>
      </c>
    </row>
    <row r="389" spans="1:1" x14ac:dyDescent="0.2">
      <c r="A389">
        <f t="shared" si="8"/>
        <v>0</v>
      </c>
    </row>
    <row r="390" spans="1:1" x14ac:dyDescent="0.2">
      <c r="A390">
        <f t="shared" si="8"/>
        <v>0</v>
      </c>
    </row>
    <row r="391" spans="1:1" x14ac:dyDescent="0.2">
      <c r="A391">
        <f t="shared" si="8"/>
        <v>0</v>
      </c>
    </row>
    <row r="392" spans="1:1" x14ac:dyDescent="0.2">
      <c r="A392">
        <f t="shared" si="8"/>
        <v>0</v>
      </c>
    </row>
    <row r="393" spans="1:1" x14ac:dyDescent="0.2">
      <c r="A393">
        <f t="shared" si="8"/>
        <v>0</v>
      </c>
    </row>
    <row r="394" spans="1:1" x14ac:dyDescent="0.2">
      <c r="A394">
        <f t="shared" si="8"/>
        <v>0</v>
      </c>
    </row>
    <row r="395" spans="1:1" x14ac:dyDescent="0.2">
      <c r="A395">
        <f t="shared" si="8"/>
        <v>0</v>
      </c>
    </row>
    <row r="396" spans="1:1" x14ac:dyDescent="0.2">
      <c r="A396">
        <f t="shared" si="8"/>
        <v>0</v>
      </c>
    </row>
    <row r="397" spans="1:1" x14ac:dyDescent="0.2">
      <c r="A397">
        <f t="shared" si="8"/>
        <v>0</v>
      </c>
    </row>
    <row r="398" spans="1:1" x14ac:dyDescent="0.2">
      <c r="A398">
        <f t="shared" si="8"/>
        <v>0</v>
      </c>
    </row>
    <row r="399" spans="1:1" x14ac:dyDescent="0.2">
      <c r="A399">
        <f t="shared" si="8"/>
        <v>0</v>
      </c>
    </row>
    <row r="400" spans="1:1" x14ac:dyDescent="0.2">
      <c r="A400">
        <f t="shared" si="8"/>
        <v>0</v>
      </c>
    </row>
    <row r="401" spans="1:1" x14ac:dyDescent="0.2">
      <c r="A401">
        <f t="shared" si="8"/>
        <v>0</v>
      </c>
    </row>
    <row r="402" spans="1:1" x14ac:dyDescent="0.2">
      <c r="A402">
        <f t="shared" si="8"/>
        <v>0</v>
      </c>
    </row>
    <row r="403" spans="1:1" x14ac:dyDescent="0.2">
      <c r="A403">
        <f t="shared" si="8"/>
        <v>0</v>
      </c>
    </row>
    <row r="404" spans="1:1" x14ac:dyDescent="0.2">
      <c r="A404">
        <f t="shared" si="8"/>
        <v>0</v>
      </c>
    </row>
    <row r="405" spans="1:1" x14ac:dyDescent="0.2">
      <c r="A405">
        <f t="shared" si="8"/>
        <v>0</v>
      </c>
    </row>
    <row r="406" spans="1:1" x14ac:dyDescent="0.2">
      <c r="A406">
        <f t="shared" si="8"/>
        <v>0</v>
      </c>
    </row>
    <row r="407" spans="1:1" x14ac:dyDescent="0.2">
      <c r="A407">
        <f t="shared" si="8"/>
        <v>0</v>
      </c>
    </row>
    <row r="408" spans="1:1" x14ac:dyDescent="0.2">
      <c r="A408">
        <f t="shared" si="8"/>
        <v>0</v>
      </c>
    </row>
    <row r="409" spans="1:1" x14ac:dyDescent="0.2">
      <c r="A409">
        <f t="shared" si="8"/>
        <v>0</v>
      </c>
    </row>
    <row r="410" spans="1:1" x14ac:dyDescent="0.2">
      <c r="A410">
        <f t="shared" si="8"/>
        <v>0</v>
      </c>
    </row>
    <row r="411" spans="1:1" x14ac:dyDescent="0.2">
      <c r="A411">
        <f t="shared" si="8"/>
        <v>0</v>
      </c>
    </row>
    <row r="412" spans="1:1" x14ac:dyDescent="0.2">
      <c r="A412">
        <f t="shared" si="8"/>
        <v>0</v>
      </c>
    </row>
    <row r="413" spans="1:1" x14ac:dyDescent="0.2">
      <c r="A413">
        <f t="shared" si="8"/>
        <v>0</v>
      </c>
    </row>
    <row r="414" spans="1:1" x14ac:dyDescent="0.2">
      <c r="A414">
        <f t="shared" si="8"/>
        <v>0</v>
      </c>
    </row>
    <row r="415" spans="1:1" x14ac:dyDescent="0.2">
      <c r="A415">
        <f t="shared" si="8"/>
        <v>0</v>
      </c>
    </row>
    <row r="416" spans="1:1" x14ac:dyDescent="0.2">
      <c r="A416">
        <f t="shared" si="8"/>
        <v>0</v>
      </c>
    </row>
    <row r="417" spans="1:11" x14ac:dyDescent="0.2">
      <c r="A417">
        <f t="shared" si="8"/>
        <v>0</v>
      </c>
    </row>
    <row r="418" spans="1:11" x14ac:dyDescent="0.2">
      <c r="A418">
        <f t="shared" si="8"/>
        <v>0</v>
      </c>
    </row>
    <row r="419" spans="1:11" x14ac:dyDescent="0.2">
      <c r="A419">
        <f t="shared" si="8"/>
        <v>0</v>
      </c>
    </row>
    <row r="420" spans="1:11" x14ac:dyDescent="0.2">
      <c r="A420">
        <f t="shared" si="8"/>
        <v>0</v>
      </c>
    </row>
    <row r="421" spans="1:11" x14ac:dyDescent="0.2">
      <c r="A421">
        <f t="shared" si="8"/>
        <v>0</v>
      </c>
    </row>
    <row r="422" spans="1:11" x14ac:dyDescent="0.2">
      <c r="A422">
        <f t="shared" si="8"/>
        <v>0</v>
      </c>
    </row>
    <row r="423" spans="1:11" x14ac:dyDescent="0.2">
      <c r="A423">
        <f t="shared" si="8"/>
        <v>0</v>
      </c>
    </row>
    <row r="424" spans="1:11" x14ac:dyDescent="0.2">
      <c r="A424">
        <f t="shared" si="8"/>
        <v>0</v>
      </c>
    </row>
    <row r="425" spans="1:11" x14ac:dyDescent="0.2">
      <c r="A425">
        <f t="shared" si="8"/>
        <v>0</v>
      </c>
    </row>
    <row r="426" spans="1:11" x14ac:dyDescent="0.2">
      <c r="B426" s="32"/>
      <c r="C426" s="30"/>
      <c r="D426" s="30"/>
    </row>
    <row r="427" spans="1:11" x14ac:dyDescent="0.2">
      <c r="B427" s="32"/>
      <c r="C427" s="30"/>
      <c r="D427" s="30"/>
    </row>
    <row r="429" spans="1:11" x14ac:dyDescent="0.2">
      <c r="B429" s="31" t="s">
        <v>65</v>
      </c>
      <c r="C429" t="s">
        <v>162</v>
      </c>
      <c r="H429" s="31" t="s">
        <v>65</v>
      </c>
      <c r="I429" t="s">
        <v>162</v>
      </c>
    </row>
    <row r="430" spans="1:11" x14ac:dyDescent="0.2">
      <c r="B430" s="80" t="s">
        <v>153</v>
      </c>
      <c r="H430" s="80" t="s">
        <v>154</v>
      </c>
    </row>
    <row r="431" spans="1:11" x14ac:dyDescent="0.2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 x14ac:dyDescent="0.2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 x14ac:dyDescent="0.2">
      <c r="B433" s="32" t="s">
        <v>23</v>
      </c>
      <c r="C433" s="30">
        <v>1</v>
      </c>
      <c r="D433" t="str">
        <f t="shared" ref="D433:E437" si="9">B433</f>
        <v>Курганинский район</v>
      </c>
      <c r="E433">
        <f t="shared" si="9"/>
        <v>1</v>
      </c>
      <c r="H433" s="32" t="s">
        <v>9</v>
      </c>
      <c r="I433" s="30">
        <v>1</v>
      </c>
      <c r="J433" t="str">
        <f t="shared" ref="J433:K437" si="10">H433</f>
        <v>Белоглинский район</v>
      </c>
      <c r="K433">
        <f t="shared" si="10"/>
        <v>1</v>
      </c>
    </row>
    <row r="434" spans="2:11" x14ac:dyDescent="0.2">
      <c r="B434" s="32" t="s">
        <v>3</v>
      </c>
      <c r="C434" s="30">
        <v>2</v>
      </c>
      <c r="D434" t="str">
        <f t="shared" si="9"/>
        <v>г-к. Геленджик</v>
      </c>
      <c r="E434">
        <f t="shared" si="9"/>
        <v>2</v>
      </c>
      <c r="H434" s="32" t="s">
        <v>37</v>
      </c>
      <c r="I434" s="30">
        <v>1</v>
      </c>
      <c r="J434" t="str">
        <f t="shared" si="10"/>
        <v>Темрюкский район</v>
      </c>
      <c r="K434">
        <f t="shared" si="10"/>
        <v>1</v>
      </c>
    </row>
    <row r="435" spans="2:11" x14ac:dyDescent="0.2">
      <c r="B435" s="32" t="s">
        <v>9</v>
      </c>
      <c r="C435" s="30">
        <v>3</v>
      </c>
      <c r="D435" t="str">
        <f t="shared" si="9"/>
        <v>Белоглинский район</v>
      </c>
      <c r="E435">
        <f t="shared" si="9"/>
        <v>3</v>
      </c>
      <c r="H435" s="32" t="s">
        <v>23</v>
      </c>
      <c r="I435" s="30">
        <v>2</v>
      </c>
      <c r="J435" t="str">
        <f t="shared" si="10"/>
        <v>Курганинский район</v>
      </c>
      <c r="K435">
        <f t="shared" si="10"/>
        <v>2</v>
      </c>
    </row>
    <row r="436" spans="2:11" x14ac:dyDescent="0.2">
      <c r="B436" s="32" t="s">
        <v>20</v>
      </c>
      <c r="C436" s="30">
        <v>4</v>
      </c>
      <c r="D436" t="str">
        <f t="shared" si="9"/>
        <v>Красноармейский район</v>
      </c>
      <c r="E436">
        <f t="shared" si="9"/>
        <v>4</v>
      </c>
      <c r="H436" s="32" t="s">
        <v>22</v>
      </c>
      <c r="I436" s="30">
        <v>3</v>
      </c>
      <c r="J436" t="str">
        <f t="shared" si="10"/>
        <v>Крымский район</v>
      </c>
      <c r="K436">
        <f t="shared" si="10"/>
        <v>3</v>
      </c>
    </row>
    <row r="437" spans="2:11" x14ac:dyDescent="0.2">
      <c r="B437" s="32" t="s">
        <v>6</v>
      </c>
      <c r="C437" s="30">
        <v>5</v>
      </c>
      <c r="D437" t="str">
        <f t="shared" si="9"/>
        <v>г-к. Сочи</v>
      </c>
      <c r="E437">
        <f t="shared" si="9"/>
        <v>5</v>
      </c>
      <c r="H437" s="32" t="s">
        <v>3</v>
      </c>
      <c r="I437" s="30">
        <v>3</v>
      </c>
      <c r="J437" t="str">
        <f t="shared" si="10"/>
        <v>г-к. Геленджик</v>
      </c>
      <c r="K437">
        <f t="shared" si="10"/>
        <v>3</v>
      </c>
    </row>
    <row r="438" spans="2:11" x14ac:dyDescent="0.2">
      <c r="B438" s="32" t="s">
        <v>4</v>
      </c>
      <c r="C438" s="30">
        <v>6</v>
      </c>
      <c r="H438" s="32" t="s">
        <v>29</v>
      </c>
      <c r="I438" s="30">
        <v>4</v>
      </c>
    </row>
    <row r="439" spans="2:11" x14ac:dyDescent="0.2">
      <c r="B439" s="32" t="s">
        <v>28</v>
      </c>
      <c r="C439" s="30">
        <v>6</v>
      </c>
      <c r="H439" s="32" t="s">
        <v>34</v>
      </c>
      <c r="I439" s="30">
        <v>4</v>
      </c>
    </row>
    <row r="440" spans="2:11" x14ac:dyDescent="0.2">
      <c r="B440" s="32" t="s">
        <v>0</v>
      </c>
      <c r="C440" s="30">
        <v>6</v>
      </c>
      <c r="H440" s="32" t="s">
        <v>17</v>
      </c>
      <c r="I440" s="30">
        <v>5</v>
      </c>
    </row>
    <row r="441" spans="2:11" x14ac:dyDescent="0.2">
      <c r="B441" s="32" t="s">
        <v>7</v>
      </c>
      <c r="C441" s="30">
        <v>7</v>
      </c>
      <c r="H441" s="32" t="s">
        <v>40</v>
      </c>
      <c r="I441" s="30">
        <v>5</v>
      </c>
    </row>
    <row r="442" spans="2:11" x14ac:dyDescent="0.2">
      <c r="B442" s="32" t="s">
        <v>24</v>
      </c>
      <c r="C442" s="30">
        <v>7</v>
      </c>
      <c r="H442" s="32" t="s">
        <v>16</v>
      </c>
      <c r="I442" s="30">
        <v>5</v>
      </c>
    </row>
    <row r="443" spans="2:11" x14ac:dyDescent="0.2">
      <c r="B443" s="32" t="s">
        <v>11</v>
      </c>
      <c r="C443" s="30">
        <v>7</v>
      </c>
      <c r="H443" s="32" t="s">
        <v>10</v>
      </c>
      <c r="I443" s="30">
        <v>6</v>
      </c>
    </row>
    <row r="444" spans="2:11" x14ac:dyDescent="0.2">
      <c r="B444" s="32" t="s">
        <v>29</v>
      </c>
      <c r="C444" s="30">
        <v>8</v>
      </c>
      <c r="H444" s="32" t="s">
        <v>6</v>
      </c>
      <c r="I444" s="30">
        <v>6</v>
      </c>
    </row>
    <row r="445" spans="2:11" x14ac:dyDescent="0.2">
      <c r="B445" s="32" t="s">
        <v>19</v>
      </c>
      <c r="C445" s="30">
        <v>9</v>
      </c>
      <c r="H445" s="32" t="s">
        <v>20</v>
      </c>
      <c r="I445" s="30">
        <v>6</v>
      </c>
    </row>
    <row r="446" spans="2:11" x14ac:dyDescent="0.2">
      <c r="B446" s="32" t="s">
        <v>14</v>
      </c>
      <c r="C446" s="30">
        <v>9</v>
      </c>
      <c r="H446" s="32" t="s">
        <v>11</v>
      </c>
      <c r="I446" s="30">
        <v>6</v>
      </c>
    </row>
    <row r="447" spans="2:11" x14ac:dyDescent="0.2">
      <c r="B447" s="32" t="s">
        <v>34</v>
      </c>
      <c r="C447" s="30">
        <v>9</v>
      </c>
      <c r="H447" s="32" t="s">
        <v>42</v>
      </c>
      <c r="I447" s="30">
        <v>7</v>
      </c>
    </row>
    <row r="448" spans="2:11" x14ac:dyDescent="0.2">
      <c r="B448" s="32" t="s">
        <v>10</v>
      </c>
      <c r="C448" s="30">
        <v>9</v>
      </c>
      <c r="H448" s="32" t="s">
        <v>39</v>
      </c>
      <c r="I448" s="30">
        <v>7</v>
      </c>
    </row>
    <row r="449" spans="2:9" x14ac:dyDescent="0.2">
      <c r="B449" s="32" t="s">
        <v>1</v>
      </c>
      <c r="C449" s="30">
        <v>10</v>
      </c>
      <c r="H449" s="32" t="s">
        <v>12</v>
      </c>
      <c r="I449" s="30">
        <v>7</v>
      </c>
    </row>
    <row r="450" spans="2:9" x14ac:dyDescent="0.2">
      <c r="B450" s="32" t="s">
        <v>22</v>
      </c>
      <c r="C450" s="30">
        <v>10</v>
      </c>
      <c r="H450" s="32" t="s">
        <v>7</v>
      </c>
      <c r="I450" s="30">
        <v>8</v>
      </c>
    </row>
    <row r="451" spans="2:9" x14ac:dyDescent="0.2">
      <c r="B451" s="32" t="s">
        <v>33</v>
      </c>
      <c r="C451" s="30">
        <v>10</v>
      </c>
      <c r="H451" s="32" t="s">
        <v>30</v>
      </c>
      <c r="I451" s="30">
        <v>8</v>
      </c>
    </row>
    <row r="452" spans="2:9" x14ac:dyDescent="0.2">
      <c r="B452" s="32" t="s">
        <v>40</v>
      </c>
      <c r="C452" s="30">
        <v>10</v>
      </c>
      <c r="H452" s="32" t="s">
        <v>25</v>
      </c>
      <c r="I452" s="30">
        <v>8</v>
      </c>
    </row>
    <row r="453" spans="2:9" x14ac:dyDescent="0.2">
      <c r="B453" s="32" t="s">
        <v>36</v>
      </c>
      <c r="C453" s="30">
        <v>10</v>
      </c>
      <c r="H453" s="32" t="s">
        <v>8</v>
      </c>
      <c r="I453" s="30">
        <v>8</v>
      </c>
    </row>
    <row r="454" spans="2:9" x14ac:dyDescent="0.2">
      <c r="B454" s="32" t="s">
        <v>41</v>
      </c>
      <c r="C454" s="30">
        <v>11</v>
      </c>
      <c r="H454" s="32" t="s">
        <v>4</v>
      </c>
      <c r="I454" s="30">
        <v>8</v>
      </c>
    </row>
    <row r="455" spans="2:9" x14ac:dyDescent="0.2">
      <c r="B455" s="32" t="s">
        <v>38</v>
      </c>
      <c r="C455" s="30">
        <v>11</v>
      </c>
      <c r="H455" s="32" t="s">
        <v>28</v>
      </c>
      <c r="I455" s="30">
        <v>8</v>
      </c>
    </row>
    <row r="456" spans="2:9" x14ac:dyDescent="0.2">
      <c r="B456" s="32" t="s">
        <v>8</v>
      </c>
      <c r="C456" s="30">
        <v>11</v>
      </c>
      <c r="H456" s="32" t="s">
        <v>0</v>
      </c>
      <c r="I456" s="30">
        <v>9</v>
      </c>
    </row>
    <row r="457" spans="2:9" x14ac:dyDescent="0.2">
      <c r="B457" s="32" t="s">
        <v>21</v>
      </c>
      <c r="C457" s="30">
        <v>12</v>
      </c>
      <c r="H457" s="32" t="s">
        <v>33</v>
      </c>
      <c r="I457" s="30">
        <v>9</v>
      </c>
    </row>
    <row r="458" spans="2:9" x14ac:dyDescent="0.2">
      <c r="B458" s="32" t="s">
        <v>13</v>
      </c>
      <c r="C458" s="30">
        <v>12</v>
      </c>
      <c r="H458" s="32" t="s">
        <v>35</v>
      </c>
      <c r="I458" s="30">
        <v>9</v>
      </c>
    </row>
    <row r="459" spans="2:9" x14ac:dyDescent="0.2">
      <c r="B459" s="32" t="s">
        <v>17</v>
      </c>
      <c r="C459" s="30">
        <v>12</v>
      </c>
      <c r="H459" s="32" t="s">
        <v>24</v>
      </c>
      <c r="I459" s="30">
        <v>9</v>
      </c>
    </row>
    <row r="460" spans="2:9" x14ac:dyDescent="0.2">
      <c r="B460" s="32" t="s">
        <v>16</v>
      </c>
      <c r="C460" s="30">
        <v>12</v>
      </c>
      <c r="H460" s="32" t="s">
        <v>43</v>
      </c>
      <c r="I460" s="30">
        <v>9</v>
      </c>
    </row>
    <row r="461" spans="2:9" x14ac:dyDescent="0.2">
      <c r="B461" s="32" t="s">
        <v>12</v>
      </c>
      <c r="C461" s="30">
        <v>12</v>
      </c>
      <c r="H461" s="32" t="s">
        <v>31</v>
      </c>
      <c r="I461" s="30">
        <v>10</v>
      </c>
    </row>
    <row r="462" spans="2:9" x14ac:dyDescent="0.2">
      <c r="B462" s="32" t="s">
        <v>37</v>
      </c>
      <c r="C462" s="30">
        <v>13</v>
      </c>
      <c r="H462" s="32" t="s">
        <v>36</v>
      </c>
      <c r="I462" s="30">
        <v>10</v>
      </c>
    </row>
    <row r="463" spans="2:9" x14ac:dyDescent="0.2">
      <c r="B463" s="32" t="s">
        <v>30</v>
      </c>
      <c r="C463" s="30">
        <v>13</v>
      </c>
      <c r="H463" s="32" t="s">
        <v>19</v>
      </c>
      <c r="I463" s="30">
        <v>10</v>
      </c>
    </row>
    <row r="464" spans="2:9" x14ac:dyDescent="0.2">
      <c r="B464" s="32" t="s">
        <v>42</v>
      </c>
      <c r="C464" s="30">
        <v>13</v>
      </c>
      <c r="H464" s="32" t="s">
        <v>27</v>
      </c>
      <c r="I464" s="30">
        <v>10</v>
      </c>
    </row>
    <row r="465" spans="2:11" x14ac:dyDescent="0.2">
      <c r="B465" s="32" t="s">
        <v>15</v>
      </c>
      <c r="C465" s="30">
        <v>13</v>
      </c>
      <c r="H465" s="32" t="s">
        <v>5</v>
      </c>
      <c r="I465" s="30">
        <v>10</v>
      </c>
    </row>
    <row r="466" spans="2:11" x14ac:dyDescent="0.2">
      <c r="B466" s="32" t="s">
        <v>39</v>
      </c>
      <c r="C466" s="30">
        <v>14</v>
      </c>
      <c r="H466" s="32" t="s">
        <v>2</v>
      </c>
      <c r="I466" s="30">
        <v>10</v>
      </c>
    </row>
    <row r="467" spans="2:11" x14ac:dyDescent="0.2">
      <c r="B467" s="32" t="s">
        <v>25</v>
      </c>
      <c r="C467" s="30">
        <v>14</v>
      </c>
      <c r="H467" s="32" t="s">
        <v>1</v>
      </c>
      <c r="I467" s="30">
        <v>10</v>
      </c>
    </row>
    <row r="468" spans="2:11" x14ac:dyDescent="0.2">
      <c r="B468" s="32" t="s">
        <v>2</v>
      </c>
      <c r="C468" s="30">
        <v>14</v>
      </c>
      <c r="H468" s="32" t="s">
        <v>14</v>
      </c>
      <c r="I468" s="30">
        <v>11</v>
      </c>
    </row>
    <row r="469" spans="2:11" x14ac:dyDescent="0.2">
      <c r="B469" s="32" t="s">
        <v>43</v>
      </c>
      <c r="C469" s="30">
        <v>14</v>
      </c>
      <c r="H469" s="32" t="s">
        <v>15</v>
      </c>
      <c r="I469" s="30">
        <v>11</v>
      </c>
    </row>
    <row r="470" spans="2:11" x14ac:dyDescent="0.2">
      <c r="B470" s="32" t="s">
        <v>5</v>
      </c>
      <c r="C470" s="30">
        <v>15</v>
      </c>
      <c r="H470" s="32" t="s">
        <v>26</v>
      </c>
      <c r="I470" s="30">
        <v>11</v>
      </c>
    </row>
    <row r="471" spans="2:11" x14ac:dyDescent="0.2">
      <c r="B471" s="32" t="s">
        <v>32</v>
      </c>
      <c r="C471" s="30">
        <v>16</v>
      </c>
      <c r="D471" s="87" t="s">
        <v>145</v>
      </c>
      <c r="H471" s="32" t="s">
        <v>38</v>
      </c>
      <c r="I471" s="30">
        <v>11</v>
      </c>
      <c r="J471" s="87" t="s">
        <v>145</v>
      </c>
    </row>
    <row r="472" spans="2:11" x14ac:dyDescent="0.2">
      <c r="B472" s="32" t="s">
        <v>35</v>
      </c>
      <c r="C472" s="30">
        <v>16</v>
      </c>
      <c r="D472" t="str">
        <f>B472</f>
        <v>Староминский район</v>
      </c>
      <c r="E472">
        <f>C472</f>
        <v>16</v>
      </c>
      <c r="H472" s="32" t="s">
        <v>41</v>
      </c>
      <c r="I472" s="30">
        <v>11</v>
      </c>
      <c r="J472" t="str">
        <f>H472</f>
        <v>Успенский район</v>
      </c>
      <c r="K472">
        <f>I472</f>
        <v>11</v>
      </c>
    </row>
    <row r="473" spans="2:11" x14ac:dyDescent="0.2">
      <c r="B473" s="32" t="s">
        <v>27</v>
      </c>
      <c r="C473" s="30">
        <v>17</v>
      </c>
      <c r="D473" t="str">
        <f t="shared" ref="D473:D476" si="11">B473</f>
        <v>Мостовский район</v>
      </c>
      <c r="E473">
        <f t="shared" ref="E473:E476" si="12">C473</f>
        <v>17</v>
      </c>
      <c r="H473" s="32" t="s">
        <v>32</v>
      </c>
      <c r="I473" s="30">
        <v>11</v>
      </c>
      <c r="J473" t="str">
        <f t="shared" ref="J473:J476" si="13">H473</f>
        <v>Приморско-Ахтарский район</v>
      </c>
      <c r="K473">
        <f t="shared" ref="K473:K476" si="14">I473</f>
        <v>11</v>
      </c>
    </row>
    <row r="474" spans="2:11" x14ac:dyDescent="0.2">
      <c r="B474" s="32" t="s">
        <v>18</v>
      </c>
      <c r="C474" s="30">
        <v>18</v>
      </c>
      <c r="D474" t="str">
        <f t="shared" si="11"/>
        <v>Каневский район</v>
      </c>
      <c r="E474">
        <f t="shared" si="12"/>
        <v>18</v>
      </c>
      <c r="H474" s="32" t="s">
        <v>13</v>
      </c>
      <c r="I474" s="30">
        <v>12</v>
      </c>
      <c r="J474" t="str">
        <f t="shared" si="13"/>
        <v>Гулькевичский район</v>
      </c>
      <c r="K474">
        <f t="shared" si="14"/>
        <v>12</v>
      </c>
    </row>
    <row r="475" spans="2:11" x14ac:dyDescent="0.2">
      <c r="B475" s="32" t="s">
        <v>26</v>
      </c>
      <c r="C475" s="30">
        <v>18</v>
      </c>
      <c r="D475" t="str">
        <f t="shared" si="11"/>
        <v>Ленинградский район</v>
      </c>
      <c r="E475">
        <f t="shared" si="12"/>
        <v>18</v>
      </c>
      <c r="H475" s="32" t="s">
        <v>21</v>
      </c>
      <c r="I475" s="30">
        <v>13</v>
      </c>
      <c r="J475" t="str">
        <f t="shared" si="13"/>
        <v>Крыловский район</v>
      </c>
      <c r="K475">
        <f t="shared" si="14"/>
        <v>13</v>
      </c>
    </row>
    <row r="476" spans="2:11" x14ac:dyDescent="0.2">
      <c r="B476" s="32" t="s">
        <v>31</v>
      </c>
      <c r="C476" s="30">
        <v>18</v>
      </c>
      <c r="D476" t="str">
        <f t="shared" si="11"/>
        <v>Павловский район</v>
      </c>
      <c r="E476">
        <f t="shared" si="12"/>
        <v>18</v>
      </c>
      <c r="H476" s="32" t="s">
        <v>18</v>
      </c>
      <c r="I476" s="30">
        <v>13</v>
      </c>
      <c r="J476" t="str">
        <f t="shared" si="13"/>
        <v>Каневский район</v>
      </c>
      <c r="K476">
        <f t="shared" si="14"/>
        <v>13</v>
      </c>
    </row>
    <row r="480" spans="2:11" x14ac:dyDescent="0.2">
      <c r="B480" s="31" t="s">
        <v>44</v>
      </c>
      <c r="C480" t="s">
        <v>2</v>
      </c>
    </row>
    <row r="481" spans="1:4" x14ac:dyDescent="0.2">
      <c r="A481" s="80" t="s">
        <v>152</v>
      </c>
    </row>
    <row r="482" spans="1:4" x14ac:dyDescent="0.2">
      <c r="B482" s="31" t="s">
        <v>142</v>
      </c>
      <c r="C482" s="31" t="s">
        <v>70</v>
      </c>
    </row>
    <row r="483" spans="1:4" x14ac:dyDescent="0.2">
      <c r="B483" s="31" t="s">
        <v>68</v>
      </c>
      <c r="C483" s="65">
        <v>44562</v>
      </c>
      <c r="D483" s="65">
        <v>44927</v>
      </c>
    </row>
    <row r="484" spans="1:4" x14ac:dyDescent="0.2">
      <c r="B484" s="32" t="s">
        <v>155</v>
      </c>
      <c r="C484" s="30">
        <v>3</v>
      </c>
      <c r="D484" s="30">
        <v>3</v>
      </c>
    </row>
    <row r="518" spans="2:6" x14ac:dyDescent="0.2">
      <c r="B518" s="80" t="s">
        <v>144</v>
      </c>
    </row>
    <row r="519" spans="2:6" x14ac:dyDescent="0.2">
      <c r="B519" s="31" t="s">
        <v>143</v>
      </c>
      <c r="C519" s="31" t="s">
        <v>70</v>
      </c>
    </row>
    <row r="520" spans="2:6" x14ac:dyDescent="0.2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6 в 2022 году</v>
      </c>
      <c r="F520" t="str">
        <f>CONCATENATE("Общий рейтинг"," ",SUM($D$521:$D$564)," ","в 2023 году")</f>
        <v>Общий рейтинг 10 в 2023 году</v>
      </c>
    </row>
    <row r="521" spans="2:6" x14ac:dyDescent="0.2">
      <c r="B521" s="32" t="s">
        <v>2</v>
      </c>
      <c r="C521" s="30">
        <v>6</v>
      </c>
      <c r="D521" s="30">
        <v>10</v>
      </c>
      <c r="E521" s="120">
        <f>(SUM($C$521:$C$564)-SUM($D$521:$D$564))</f>
        <v>-4</v>
      </c>
    </row>
    <row r="573" spans="1:1" x14ac:dyDescent="0.2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L11:AU32"/>
  <sheetViews>
    <sheetView showGridLines="0" zoomScale="70" zoomScaleNormal="70" workbookViewId="0">
      <selection activeCell="AM20" sqref="AM20"/>
    </sheetView>
  </sheetViews>
  <sheetFormatPr defaultRowHeight="12.75" x14ac:dyDescent="0.2"/>
  <cols>
    <col min="1" max="1" width="9.140625" style="46" customWidth="1"/>
    <col min="2" max="16384" width="9.140625" style="46"/>
  </cols>
  <sheetData>
    <row r="11" spans="38:38" ht="25.5" x14ac:dyDescent="0.2">
      <c r="AL11" s="75"/>
    </row>
    <row r="32" spans="47:47" x14ac:dyDescent="0.2">
      <c r="AU32" s="76"/>
    </row>
  </sheetData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N46"/>
  <sheetViews>
    <sheetView showGridLines="0" tabSelected="1" zoomScale="70" zoomScaleNormal="70" workbookViewId="0">
      <selection activeCell="AN14" sqref="AN14"/>
    </sheetView>
  </sheetViews>
  <sheetFormatPr defaultRowHeight="12.75" x14ac:dyDescent="0.2"/>
  <sheetData>
    <row r="46" spans="40:40" x14ac:dyDescent="0.2">
      <c r="AN46" s="33"/>
    </row>
  </sheetData>
  <sheetProtection formatCells="0" formatColumns="0" formatRows="0" insertColumns="0" insertRows="0" insertHyperlinks="0" deleteColumns="0" deleteRows="0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G1" zoomScale="70" zoomScaleNormal="70" workbookViewId="0">
      <selection activeCell="AL15" sqref="AL15"/>
    </sheetView>
  </sheetViews>
  <sheetFormatPr defaultRowHeight="12.75" x14ac:dyDescent="0.2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Дмитрий Олегович Голубь</cp:lastModifiedBy>
  <cp:lastPrinted>2019-12-02T12:19:33Z</cp:lastPrinted>
  <dcterms:created xsi:type="dcterms:W3CDTF">1996-10-08T23:32:33Z</dcterms:created>
  <dcterms:modified xsi:type="dcterms:W3CDTF">2023-08-23T11:39:46Z</dcterms:modified>
</cp:coreProperties>
</file>